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Свод" sheetId="1" r:id="rId1"/>
  </sheets>
  <definedNames>
    <definedName name="_xlnm.Print_Titles" localSheetId="0">'Свод'!$10:$10</definedName>
    <definedName name="_xlnm.Print_Area" localSheetId="0">'Свод'!$A$1:$AY$48</definedName>
  </definedNames>
  <calcPr fullCalcOnLoad="1"/>
</workbook>
</file>

<file path=xl/sharedStrings.xml><?xml version="1.0" encoding="utf-8"?>
<sst xmlns="http://schemas.openxmlformats.org/spreadsheetml/2006/main" count="191" uniqueCount="137">
  <si>
    <t>УТВЕРЖДАЮ</t>
  </si>
  <si>
    <t>____________________В.В. Самоталин</t>
  </si>
  <si>
    <t>тыс. руб. без НДС</t>
  </si>
  <si>
    <t>Номер п/п</t>
  </si>
  <si>
    <t>Номер инв. проекта</t>
  </si>
  <si>
    <t>Наименование проекта</t>
  </si>
  <si>
    <t>год начала строительства</t>
  </si>
  <si>
    <t>год окончания строительства</t>
  </si>
  <si>
    <t>Физические параметры объекта</t>
  </si>
  <si>
    <t>МВА</t>
  </si>
  <si>
    <t>км</t>
  </si>
  <si>
    <t>Прирост вводимой мощности в 2012 году</t>
  </si>
  <si>
    <t>Количество ТП</t>
  </si>
  <si>
    <t>Прирост вводимой мощности в 2013 году</t>
  </si>
  <si>
    <t>Стоимость строительства/ стоимость ПИР в тек.ценах</t>
  </si>
  <si>
    <t>План КВЛ на 2012 г</t>
  </si>
  <si>
    <t>1 кв</t>
  </si>
  <si>
    <t>2 кв</t>
  </si>
  <si>
    <t>3 кв</t>
  </si>
  <si>
    <t>4 кв</t>
  </si>
  <si>
    <t>план финансирования на 2012 г</t>
  </si>
  <si>
    <t>план ввода о.ф. на 2012 г</t>
  </si>
  <si>
    <t>1кв</t>
  </si>
  <si>
    <t>2кв</t>
  </si>
  <si>
    <t>3кв</t>
  </si>
  <si>
    <t>4кв</t>
  </si>
  <si>
    <t>План КВЛ на 2013 г</t>
  </si>
  <si>
    <t>План финансирования на 2013 г</t>
  </si>
  <si>
    <t>План ввода о.ф. на 2013 г</t>
  </si>
  <si>
    <t>источник финансирования</t>
  </si>
  <si>
    <t>куратор</t>
  </si>
  <si>
    <t>рс</t>
  </si>
  <si>
    <t>компенсация выпадающих доходов</t>
  </si>
  <si>
    <t>Трубникова</t>
  </si>
  <si>
    <t>Согласовано:</t>
  </si>
  <si>
    <t>АИИСКУЭ на границах разграничения балансовой принадлежности электрических сетей и точках поставки э/э в сети ОАО "ПЭС", расположенных в ЛО</t>
  </si>
  <si>
    <t>КТПН "Новополье" и КЛ 6кВ (Ленинградская область, Ломоносовский район, МО "Горбунковское сельское поселение")</t>
  </si>
  <si>
    <t>КТПН "Шунгорово" ВЛЗ 6кВ (Ленинградская область, Ломоносовский район, МО "Аннинское сельское поселение", СНТ "Шунгорово-2")</t>
  </si>
  <si>
    <t>2ВЛИ 0,4кВ от ТП943 Светофорный пост КРЕДОР (ЛО, Ломоносовский район, МО "Вилосское сельское поселение" ЗАО Предпортовый, уч. Сосновка1)</t>
  </si>
  <si>
    <t>Раздел 3. Энергосбережение</t>
  </si>
  <si>
    <t>амортизация</t>
  </si>
  <si>
    <t>Всего расходов по ОАО "ПЭС" в том числе:</t>
  </si>
  <si>
    <t>Плата за ТП</t>
  </si>
  <si>
    <t>Энергосбережение</t>
  </si>
  <si>
    <t>Примечание</t>
  </si>
  <si>
    <t>КТПН "128А" и ВЛЗ 6кВ, ВЛИ 0,4кВ (Ленинградская область, Ломоносовский район, Низинское сельское поселение, д. Князево)</t>
  </si>
  <si>
    <t>1*0,4 мВА</t>
  </si>
  <si>
    <t>2,5 км</t>
  </si>
  <si>
    <t>1,5км</t>
  </si>
  <si>
    <t>1*0,4кВА, 1,5км, 0,5км</t>
  </si>
  <si>
    <t>1,5км  0,5км</t>
  </si>
  <si>
    <t>1*0,4кВА, 0,3км, 0,6км</t>
  </si>
  <si>
    <t>0,3км  0,6км</t>
  </si>
  <si>
    <t>1*0,4кВА 0,17</t>
  </si>
  <si>
    <t>КТПН "175А" ВЛЗ 6кВ и 0,4кВ ( (Ленинградская область, Ломоносовский район, Низинское сельское поселение, д. Князево)</t>
  </si>
  <si>
    <t>КТПН "136А" ВЛЗ 6кВ и 0,4кВ  (Ленинградская область, Ломоносовский район, Низинское сельское поселение, д.  Владимировка)</t>
  </si>
  <si>
    <t>КТПН "706А" и ВЛЗ 6кВ и 0,4кВ ( Ленинградская область, Ломоносовский район, Низинское сельское поселение, д. Санино)</t>
  </si>
  <si>
    <t>1*0,4кВА, 0,2км, 0,2км</t>
  </si>
  <si>
    <t>0,2км  0,2км</t>
  </si>
  <si>
    <t>1*0,25кВА 0,7км, 1,5км</t>
  </si>
  <si>
    <t>0,7км  1,5км</t>
  </si>
  <si>
    <t>1*0,40кВА 2,5км, 0,2км</t>
  </si>
  <si>
    <t>2,5км  0,2км</t>
  </si>
  <si>
    <t>1*0,40кВА 0,2км, 2,5км</t>
  </si>
  <si>
    <t>0,2км  2,5км</t>
  </si>
  <si>
    <t>ВЛИ-0,4кВ от ТП-175(Ленинградская область, Ломоносовский район, Низинское сельское поселение, д.Санино, квартал 3)</t>
  </si>
  <si>
    <t>ВЛИ-0,4кВ от ТП-906(Красносельский р-н, Аннинское ш, Торрики)</t>
  </si>
  <si>
    <t>выпадающие</t>
  </si>
  <si>
    <t>1,4 км</t>
  </si>
  <si>
    <t>1,4км</t>
  </si>
  <si>
    <t>0,7км</t>
  </si>
  <si>
    <t>0,7 км</t>
  </si>
  <si>
    <t>ВЛИ-0,4кВ от ТП-706(ЛО, Ломоносовский р-н, низинское сельское поселение, д. Санино-Князево)</t>
  </si>
  <si>
    <t>0,5 км</t>
  </si>
  <si>
    <t>ВЛИ-0,4кВ от ТП-913(ЛО, Ломоносовский р-н, д. Виллози)</t>
  </si>
  <si>
    <t>плата за ТП</t>
  </si>
  <si>
    <t>монтаж системы телемеханики на РП "Кредор" (Ленинградская область, Ломоносовский район, МО "Виллозское сельское поселение", ЗАО "Предпортовый", участок Сосновка-1 поле 1 овощного севооборота)</t>
  </si>
  <si>
    <t>0,45км</t>
  </si>
  <si>
    <t>0,45 км</t>
  </si>
  <si>
    <t>2*0,3 км</t>
  </si>
  <si>
    <t>2*0,3км</t>
  </si>
  <si>
    <t>БКТП "Аквана" и ВЛ 6 кВ КЛ 6кВ (Ленинградская область, Ломоносовский район, МО "Виллозское сельское поселение", "Офицерское Село" Волхонское шоссе)</t>
  </si>
  <si>
    <t>1*630 кВА 3*1,4 км,0,015км</t>
  </si>
  <si>
    <t>3*1,4 км,0,015км</t>
  </si>
  <si>
    <t>МТП(178А) 250 кВА, ВЛЗ 6 кВ от ТП175-178А , ВЛИ 0,4 кВ (ЛО, Ломоносовский р-н, Низинское с.пю, на границе д. Ольгино и Марьино)</t>
  </si>
  <si>
    <t>1*0,25 кВА</t>
  </si>
  <si>
    <t>КТПН 6/0,4 кВ КЛ 6 кВ  ( для абонента ТНК БП Северная столица)</t>
  </si>
  <si>
    <t>1*0,4 кВА</t>
  </si>
  <si>
    <t>БКТП 6/0,4 кВ 2КЛ 6 кВ  и ВЛЗ 6 кВ для э/э  абонента  ИК Южная</t>
  </si>
  <si>
    <t>КТПН 250 кВА и ВЛИ 0,4 кВ для абонентов Грунин А.А. Будников А.Н.</t>
  </si>
  <si>
    <t xml:space="preserve">1*0,25кВА </t>
  </si>
  <si>
    <t>Генеральный директор ОАО "ПЭС"</t>
  </si>
  <si>
    <t>Директор по строительству                                                      А.В. Петухов</t>
  </si>
  <si>
    <t>Начальник ФЭО                                                                       А.А. Кутковская</t>
  </si>
  <si>
    <t xml:space="preserve">КТПН 400 кВА и КЛ 6 кВ (Риконт)ЛО, Ломоносовский р-н, д. Санино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</si>
  <si>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</si>
  <si>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</si>
  <si>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</si>
  <si>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</si>
  <si>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</si>
  <si>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</si>
  <si>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</si>
  <si>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</si>
  <si>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</si>
  <si>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</si>
  <si>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</si>
  <si>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</si>
  <si>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</si>
  <si>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</si>
  <si>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</si>
  <si>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</si>
  <si>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</si>
  <si>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</si>
  <si>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</si>
  <si>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</si>
  <si>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</si>
  <si>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4.1</t>
  </si>
  <si>
    <t>4.2</t>
  </si>
  <si>
    <t>4.3</t>
  </si>
  <si>
    <t>4.4</t>
  </si>
  <si>
    <t>____________________Самоталин В.В.</t>
  </si>
  <si>
    <t>1 км</t>
  </si>
  <si>
    <t>1км</t>
  </si>
  <si>
    <t xml:space="preserve"> ВЛИ 0,4 кВ от ТП-429 (407042900,  Гоpелово, ул.Московская 105)</t>
  </si>
  <si>
    <t>Инвестиционная программа ОАО "ПЭС" на 2013 год (Ленинградская область)</t>
  </si>
  <si>
    <t xml:space="preserve">Раздел 1. Амортизация </t>
  </si>
  <si>
    <t>ВЛ-6кВ ТП402 - ТП487 (П30310200, Ленинградская область, Ломоносовский район, МО "Виллозское сельское поселение") 2РЭС</t>
  </si>
  <si>
    <t>ВЛЗ 6кВ от ТП 706А до ТП 128 (Л.О. Ломоносовский район, д. Санино) 2РЭС</t>
  </si>
  <si>
    <t>СТП-913 (407913000, Ленинградская область, Ломоносовский район, Вилозсское с.п., ул. Ново-Железнодорожная) 3РЭС</t>
  </si>
  <si>
    <t>ТП-706 (Ленинградская область, Ломоносовский район, Низинское сельское поселение, д. Князево) 2РЭС</t>
  </si>
  <si>
    <t>реконструкция системы телемеханики РП 980 (Ленинградская область, Ломоносовский район, МО "Виллозское сельское поселение", 3 РЭС</t>
  </si>
  <si>
    <t>без НДС 18 %</t>
  </si>
  <si>
    <t xml:space="preserve">Главный инженер                                                                      С.И.  Милютин </t>
  </si>
  <si>
    <t>Раздел 4. Чистая прибыль прошлого периода</t>
  </si>
  <si>
    <t>Чистая прибыль прошлого периода</t>
  </si>
  <si>
    <t>Раздел 2. Плата за технологическое присоединение</t>
  </si>
  <si>
    <t>Амортизация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</si>
</sst>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49" fontId="4" fillId="0" borderId="13" xfId="58" applyNumberFormat="1" applyFont="1" applyFill="1" applyBorder="1" applyAlignment="1">
      <alignment horizontal="center" vertical="center" wrapText="1"/>
      <protection/>
    </xf>
    <xf numFmtId="164" fontId="4" fillId="0" borderId="13" xfId="58" applyNumberFormat="1" applyFont="1" applyFill="1" applyBorder="1" applyAlignment="1">
      <alignment horizontal="center" vertical="center" wrapText="1"/>
      <protection/>
    </xf>
    <xf numFmtId="1" fontId="4" fillId="0" borderId="13" xfId="58" applyNumberFormat="1" applyFont="1" applyFill="1" applyBorder="1" applyAlignment="1">
      <alignment horizontal="center" vertical="center" wrapText="1"/>
      <protection/>
    </xf>
    <xf numFmtId="165" fontId="4" fillId="0" borderId="13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58" applyNumberFormat="1" applyFont="1" applyFill="1" applyBorder="1" applyAlignment="1">
      <alignment horizontal="center" vertical="center" wrapText="1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right" vertical="center"/>
    </xf>
    <xf numFmtId="164" fontId="8" fillId="11" borderId="13" xfId="0" applyNumberFormat="1" applyFont="1" applyFill="1" applyBorder="1" applyAlignment="1">
      <alignment horizontal="right" vertical="center"/>
    </xf>
    <xf numFmtId="164" fontId="8" fillId="3" borderId="13" xfId="0" applyNumberFormat="1" applyFont="1" applyFill="1" applyBorder="1" applyAlignment="1">
      <alignment horizontal="right" vertical="center"/>
    </xf>
    <xf numFmtId="164" fontId="8" fillId="23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4" fontId="6" fillId="0" borderId="1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3" fontId="27" fillId="0" borderId="17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30" fillId="0" borderId="0" xfId="0" applyNumberFormat="1" applyFont="1" applyAlignment="1">
      <alignment/>
    </xf>
    <xf numFmtId="49" fontId="29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8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 3 2" xfId="55"/>
    <cellStyle name="Обычный 11" xfId="56"/>
    <cellStyle name="Обычный 12" xfId="57"/>
    <cellStyle name="Обычный 2" xfId="58"/>
    <cellStyle name="Обычный 2 10" xfId="59"/>
    <cellStyle name="Обычный 2 11" xfId="60"/>
    <cellStyle name="Обычный 2 2" xfId="61"/>
    <cellStyle name="Обычный 2 3" xfId="62"/>
    <cellStyle name="Обычный 2 4" xfId="63"/>
    <cellStyle name="Обычный 2 5" xfId="64"/>
    <cellStyle name="Обычный 2 6" xfId="65"/>
    <cellStyle name="Обычный 2 7" xfId="66"/>
    <cellStyle name="Обычный 2 8" xfId="67"/>
    <cellStyle name="Обычный 2 9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5"/>
  <sheetViews>
    <sheetView tabSelected="1" zoomScale="75" zoomScaleNormal="75" zoomScalePageLayoutView="0" workbookViewId="0" topLeftCell="A1">
      <selection activeCell="F21" sqref="F21"/>
    </sheetView>
  </sheetViews>
  <sheetFormatPr defaultColWidth="9.00390625" defaultRowHeight="12.75" outlineLevelRow="2" outlineLevelCol="1"/>
  <cols>
    <col min="1" max="1" width="7.125" style="1" customWidth="1"/>
    <col min="2" max="2" width="0" style="2" hidden="1" customWidth="1"/>
    <col min="3" max="3" width="41.125" style="2" customWidth="1"/>
    <col min="4" max="4" width="8.75390625" style="2" customWidth="1"/>
    <col min="5" max="5" width="9.125" style="2" customWidth="1"/>
    <col min="6" max="6" width="12.25390625" style="3" customWidth="1"/>
    <col min="7" max="7" width="10.375" style="4" hidden="1" customWidth="1"/>
    <col min="8" max="8" width="9.125" style="4" hidden="1" customWidth="1"/>
    <col min="9" max="9" width="10.25390625" style="5" hidden="1" customWidth="1" outlineLevel="1"/>
    <col min="10" max="10" width="9.25390625" style="5" hidden="1" customWidth="1" outlineLevel="1"/>
    <col min="11" max="11" width="9.25390625" style="6" hidden="1" customWidth="1" outlineLevel="1"/>
    <col min="12" max="12" width="11.00390625" style="5" hidden="1" customWidth="1" outlineLevel="1"/>
    <col min="13" max="13" width="9.875" style="6" customWidth="1" outlineLevel="1"/>
    <col min="14" max="14" width="9.125" style="7" customWidth="1" outlineLevel="1"/>
    <col min="15" max="15" width="9.25390625" style="6" hidden="1" customWidth="1" outlineLevel="1"/>
    <col min="16" max="16" width="11.00390625" style="5" customWidth="1" outlineLevel="1"/>
    <col min="17" max="17" width="13.125" style="8" customWidth="1"/>
    <col min="18" max="18" width="12.875" style="9" hidden="1" customWidth="1"/>
    <col min="19" max="19" width="12.625" style="8" hidden="1" customWidth="1" outlineLevel="1"/>
    <col min="20" max="21" width="11.75390625" style="8" hidden="1" customWidth="1" outlineLevel="1"/>
    <col min="22" max="22" width="13.75390625" style="8" hidden="1" customWidth="1" outlineLevel="1"/>
    <col min="23" max="23" width="12.375" style="9" hidden="1" customWidth="1" collapsed="1"/>
    <col min="24" max="24" width="11.00390625" style="8" hidden="1" customWidth="1" outlineLevel="1"/>
    <col min="25" max="25" width="12.25390625" style="8" hidden="1" customWidth="1" outlineLevel="1"/>
    <col min="26" max="26" width="10.375" style="8" hidden="1" customWidth="1" outlineLevel="1"/>
    <col min="27" max="27" width="11.875" style="8" hidden="1" customWidth="1" outlineLevel="1"/>
    <col min="28" max="28" width="13.00390625" style="9" hidden="1" customWidth="1" collapsed="1"/>
    <col min="29" max="29" width="9.25390625" style="8" hidden="1" customWidth="1" outlineLevel="1"/>
    <col min="30" max="30" width="12.625" style="8" hidden="1" customWidth="1" outlineLevel="1"/>
    <col min="31" max="31" width="10.00390625" style="8" hidden="1" customWidth="1" outlineLevel="1"/>
    <col min="32" max="32" width="12.00390625" style="8" hidden="1" customWidth="1" outlineLevel="1"/>
    <col min="33" max="33" width="12.875" style="9" customWidth="1" collapsed="1"/>
    <col min="34" max="34" width="6.625" style="8" customWidth="1" outlineLevel="1"/>
    <col min="35" max="36" width="11.75390625" style="8" customWidth="1" outlineLevel="1"/>
    <col min="37" max="37" width="13.75390625" style="8" customWidth="1" outlineLevel="1"/>
    <col min="38" max="38" width="12.375" style="9" customWidth="1"/>
    <col min="39" max="39" width="11.00390625" style="8" customWidth="1" outlineLevel="1"/>
    <col min="40" max="41" width="12.25390625" style="8" customWidth="1" outlineLevel="1"/>
    <col min="42" max="42" width="13.375" style="8" customWidth="1" outlineLevel="1"/>
    <col min="43" max="43" width="14.625" style="9" hidden="1" customWidth="1"/>
    <col min="44" max="45" width="10.00390625" style="8" hidden="1" customWidth="1" outlineLevel="1"/>
    <col min="46" max="46" width="9.25390625" style="8" hidden="1" customWidth="1" outlineLevel="1"/>
    <col min="47" max="47" width="12.00390625" style="8" hidden="1" customWidth="1" outlineLevel="1"/>
    <col min="48" max="48" width="0" style="10" hidden="1" customWidth="1"/>
    <col min="49" max="49" width="0" style="2" hidden="1" customWidth="1"/>
    <col min="50" max="50" width="15.75390625" style="2" hidden="1" customWidth="1"/>
    <col min="51" max="51" width="15.25390625" style="2" customWidth="1"/>
    <col min="52" max="60" width="9.125" style="2" customWidth="1"/>
    <col min="61" max="16384" width="9.125" style="11" customWidth="1"/>
  </cols>
  <sheetData>
    <row r="1" ht="16.5" customHeight="1">
      <c r="AL1" s="20" t="s">
        <v>0</v>
      </c>
    </row>
    <row r="2" spans="1:60" s="14" customFormat="1" ht="17.25" customHeight="1">
      <c r="A2" s="12"/>
      <c r="B2" s="13"/>
      <c r="D2" s="13"/>
      <c r="E2" s="13"/>
      <c r="F2" s="15"/>
      <c r="G2" s="16"/>
      <c r="H2" s="16"/>
      <c r="I2" s="17"/>
      <c r="J2" s="17"/>
      <c r="K2" s="18"/>
      <c r="L2" s="17"/>
      <c r="M2" s="18"/>
      <c r="N2" s="19"/>
      <c r="O2" s="18"/>
      <c r="P2" s="17"/>
      <c r="Q2" s="20"/>
      <c r="R2" s="21"/>
      <c r="S2" s="20"/>
      <c r="T2" s="20"/>
      <c r="U2" s="20"/>
      <c r="V2" s="20"/>
      <c r="W2" s="21"/>
      <c r="X2" s="20"/>
      <c r="Y2" s="20"/>
      <c r="Z2" s="20"/>
      <c r="AA2" s="13"/>
      <c r="AC2" s="20"/>
      <c r="AD2" s="20"/>
      <c r="AE2" s="20"/>
      <c r="AF2" s="20"/>
      <c r="AG2" s="21"/>
      <c r="AH2" s="20"/>
      <c r="AI2" s="20"/>
      <c r="AJ2" s="20"/>
      <c r="AK2" s="20"/>
      <c r="AL2" s="21"/>
      <c r="AM2" s="20"/>
      <c r="AN2" s="20"/>
      <c r="AO2" s="20"/>
      <c r="AP2" s="13"/>
      <c r="AQ2" s="14" t="s">
        <v>0</v>
      </c>
      <c r="AR2" s="20"/>
      <c r="AS2" s="20"/>
      <c r="AT2" s="20"/>
      <c r="AU2" s="20"/>
      <c r="AV2" s="12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</row>
    <row r="3" spans="1:60" s="14" customFormat="1" ht="17.25" customHeight="1">
      <c r="A3" s="12"/>
      <c r="B3" s="13"/>
      <c r="D3" s="13"/>
      <c r="E3" s="13"/>
      <c r="F3" s="15"/>
      <c r="G3" s="16"/>
      <c r="H3" s="16"/>
      <c r="I3" s="17"/>
      <c r="J3" s="17"/>
      <c r="K3" s="18"/>
      <c r="L3" s="17"/>
      <c r="M3" s="18"/>
      <c r="N3" s="19"/>
      <c r="O3" s="18"/>
      <c r="P3" s="17"/>
      <c r="Q3" s="20"/>
      <c r="R3" s="21"/>
      <c r="S3" s="20"/>
      <c r="T3" s="20"/>
      <c r="U3" s="20"/>
      <c r="V3" s="20"/>
      <c r="W3" s="21"/>
      <c r="X3" s="20"/>
      <c r="Y3" s="20"/>
      <c r="Z3" s="20"/>
      <c r="AA3" s="13"/>
      <c r="AC3" s="20"/>
      <c r="AD3" s="20"/>
      <c r="AE3" s="20"/>
      <c r="AF3" s="20"/>
      <c r="AG3" s="21"/>
      <c r="AH3" s="20"/>
      <c r="AI3" s="20"/>
      <c r="AJ3" s="20"/>
      <c r="AK3" s="20"/>
      <c r="AL3" s="20" t="s">
        <v>91</v>
      </c>
      <c r="AM3" s="20"/>
      <c r="AO3" s="20"/>
      <c r="AP3" s="13"/>
      <c r="AQ3" s="14" t="s">
        <v>91</v>
      </c>
      <c r="AR3" s="20"/>
      <c r="AS3" s="20"/>
      <c r="AT3" s="20"/>
      <c r="AU3" s="20"/>
      <c r="AV3" s="12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s="14" customFormat="1" ht="31.5" customHeight="1">
      <c r="A4" s="12"/>
      <c r="B4" s="13"/>
      <c r="D4" s="13"/>
      <c r="E4" s="13"/>
      <c r="F4" s="15"/>
      <c r="G4" s="16"/>
      <c r="H4" s="16"/>
      <c r="I4" s="17"/>
      <c r="J4" s="17"/>
      <c r="K4" s="18"/>
      <c r="L4" s="17"/>
      <c r="M4" s="18"/>
      <c r="N4" s="19"/>
      <c r="O4" s="18"/>
      <c r="P4" s="17"/>
      <c r="Q4" s="20"/>
      <c r="R4" s="21"/>
      <c r="S4" s="20"/>
      <c r="T4" s="20"/>
      <c r="U4" s="20"/>
      <c r="V4" s="20"/>
      <c r="W4" s="21"/>
      <c r="X4" s="20"/>
      <c r="Y4" s="20"/>
      <c r="Z4" s="20"/>
      <c r="AA4" s="13"/>
      <c r="AC4" s="20"/>
      <c r="AD4" s="20"/>
      <c r="AE4" s="20"/>
      <c r="AF4" s="20"/>
      <c r="AG4" s="21"/>
      <c r="AH4" s="20"/>
      <c r="AI4" s="20"/>
      <c r="AJ4" s="20"/>
      <c r="AK4" s="20"/>
      <c r="AL4" s="20" t="s">
        <v>120</v>
      </c>
      <c r="AM4" s="20"/>
      <c r="AO4" s="20"/>
      <c r="AP4" s="13"/>
      <c r="AR4" s="20"/>
      <c r="AS4" s="20"/>
      <c r="AT4" s="20"/>
      <c r="AU4" s="20"/>
      <c r="AV4" s="12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s="14" customFormat="1" ht="17.25" customHeight="1">
      <c r="A5" s="12"/>
      <c r="B5" s="13"/>
      <c r="D5" s="13"/>
      <c r="E5" s="13"/>
      <c r="F5" s="15"/>
      <c r="G5" s="16"/>
      <c r="H5" s="16"/>
      <c r="I5" s="17"/>
      <c r="J5" s="17"/>
      <c r="K5" s="18"/>
      <c r="L5" s="17"/>
      <c r="M5" s="18"/>
      <c r="N5" s="19"/>
      <c r="O5" s="18"/>
      <c r="P5" s="17"/>
      <c r="Q5" s="20"/>
      <c r="R5" s="21"/>
      <c r="S5" s="20"/>
      <c r="T5" s="20"/>
      <c r="U5" s="20"/>
      <c r="V5" s="20"/>
      <c r="W5" s="21"/>
      <c r="X5" s="20"/>
      <c r="Y5" s="20"/>
      <c r="Z5" s="20"/>
      <c r="AA5" s="13"/>
      <c r="AC5" s="20"/>
      <c r="AD5" s="20"/>
      <c r="AE5" s="20"/>
      <c r="AF5" s="20"/>
      <c r="AG5" s="21"/>
      <c r="AH5" s="20"/>
      <c r="AI5" s="20"/>
      <c r="AJ5" s="20"/>
      <c r="AK5" s="20"/>
      <c r="AL5" s="21"/>
      <c r="AM5" s="20"/>
      <c r="AN5" s="20"/>
      <c r="AO5" s="20"/>
      <c r="AP5" s="13"/>
      <c r="AQ5" s="14" t="s">
        <v>1</v>
      </c>
      <c r="AR5" s="20"/>
      <c r="AS5" s="20"/>
      <c r="AT5" s="20"/>
      <c r="AU5" s="20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1:60" s="14" customFormat="1" ht="18.75" customHeight="1">
      <c r="A6" s="22"/>
      <c r="B6" s="13"/>
      <c r="D6" s="13"/>
      <c r="E6" s="13"/>
      <c r="F6" s="15"/>
      <c r="G6" s="16"/>
      <c r="H6" s="16"/>
      <c r="I6" s="17"/>
      <c r="J6" s="17"/>
      <c r="K6" s="18"/>
      <c r="L6" s="17"/>
      <c r="M6" s="18"/>
      <c r="N6" s="19"/>
      <c r="O6" s="18"/>
      <c r="P6" s="17"/>
      <c r="Q6" s="20"/>
      <c r="R6" s="21"/>
      <c r="S6" s="20"/>
      <c r="T6" s="20"/>
      <c r="U6" s="20"/>
      <c r="V6" s="20"/>
      <c r="W6" s="21"/>
      <c r="X6" s="20"/>
      <c r="Y6" s="20"/>
      <c r="Z6" s="20"/>
      <c r="AA6" s="13"/>
      <c r="AC6" s="20"/>
      <c r="AD6" s="20"/>
      <c r="AE6" s="20"/>
      <c r="AF6" s="20"/>
      <c r="AG6" s="21"/>
      <c r="AH6" s="20"/>
      <c r="AI6" s="20"/>
      <c r="AJ6" s="20"/>
      <c r="AK6" s="20"/>
      <c r="AL6" s="21"/>
      <c r="AM6" s="20"/>
      <c r="AN6" s="20"/>
      <c r="AO6" s="20"/>
      <c r="AP6" s="13"/>
      <c r="AR6" s="20"/>
      <c r="AS6" s="20"/>
      <c r="AT6" s="20"/>
      <c r="AU6" s="20"/>
      <c r="AV6" s="12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47" ht="23.25" customHeight="1">
      <c r="A7" s="120" t="s">
        <v>124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</row>
    <row r="8" spans="31:47" ht="12.75">
      <c r="AE8" s="23"/>
      <c r="AF8" s="23"/>
      <c r="AT8" s="23"/>
      <c r="AU8" s="23"/>
    </row>
    <row r="9" spans="31:47" ht="16.5" customHeight="1" thickBot="1">
      <c r="AE9" s="24" t="s">
        <v>2</v>
      </c>
      <c r="AF9" s="25"/>
      <c r="AO9" s="119" t="s">
        <v>131</v>
      </c>
      <c r="AT9" s="24" t="s">
        <v>2</v>
      </c>
      <c r="AU9" s="25"/>
    </row>
    <row r="10" spans="1:60" ht="108.75" customHeight="1">
      <c r="A10" s="26" t="s">
        <v>3</v>
      </c>
      <c r="B10" s="27" t="s">
        <v>4</v>
      </c>
      <c r="C10" s="28" t="s">
        <v>5</v>
      </c>
      <c r="D10" s="29" t="s">
        <v>6</v>
      </c>
      <c r="E10" s="29" t="s">
        <v>7</v>
      </c>
      <c r="F10" s="30" t="s">
        <v>8</v>
      </c>
      <c r="G10" s="31" t="s">
        <v>9</v>
      </c>
      <c r="H10" s="31" t="s">
        <v>10</v>
      </c>
      <c r="I10" s="31" t="s">
        <v>11</v>
      </c>
      <c r="J10" s="31" t="s">
        <v>9</v>
      </c>
      <c r="K10" s="32" t="s">
        <v>12</v>
      </c>
      <c r="L10" s="31" t="s">
        <v>10</v>
      </c>
      <c r="M10" s="32" t="s">
        <v>13</v>
      </c>
      <c r="N10" s="33" t="s">
        <v>9</v>
      </c>
      <c r="O10" s="32" t="s">
        <v>12</v>
      </c>
      <c r="P10" s="31" t="s">
        <v>10</v>
      </c>
      <c r="Q10" s="34" t="s">
        <v>14</v>
      </c>
      <c r="R10" s="34" t="s">
        <v>15</v>
      </c>
      <c r="S10" s="34" t="s">
        <v>16</v>
      </c>
      <c r="T10" s="34" t="s">
        <v>17</v>
      </c>
      <c r="U10" s="34" t="s">
        <v>18</v>
      </c>
      <c r="V10" s="34" t="s">
        <v>19</v>
      </c>
      <c r="W10" s="34" t="s">
        <v>20</v>
      </c>
      <c r="X10" s="34" t="s">
        <v>16</v>
      </c>
      <c r="Y10" s="34" t="s">
        <v>17</v>
      </c>
      <c r="Z10" s="34" t="s">
        <v>18</v>
      </c>
      <c r="AA10" s="34" t="s">
        <v>19</v>
      </c>
      <c r="AB10" s="34" t="s">
        <v>21</v>
      </c>
      <c r="AC10" s="34" t="s">
        <v>22</v>
      </c>
      <c r="AD10" s="34" t="s">
        <v>23</v>
      </c>
      <c r="AE10" s="34" t="s">
        <v>24</v>
      </c>
      <c r="AF10" s="34" t="s">
        <v>25</v>
      </c>
      <c r="AG10" s="34" t="s">
        <v>26</v>
      </c>
      <c r="AH10" s="34" t="s">
        <v>16</v>
      </c>
      <c r="AI10" s="34" t="s">
        <v>17</v>
      </c>
      <c r="AJ10" s="34" t="s">
        <v>18</v>
      </c>
      <c r="AK10" s="34" t="s">
        <v>19</v>
      </c>
      <c r="AL10" s="34" t="s">
        <v>27</v>
      </c>
      <c r="AM10" s="34" t="s">
        <v>16</v>
      </c>
      <c r="AN10" s="34" t="s">
        <v>17</v>
      </c>
      <c r="AO10" s="34" t="s">
        <v>18</v>
      </c>
      <c r="AP10" s="34" t="s">
        <v>19</v>
      </c>
      <c r="AQ10" s="34" t="s">
        <v>28</v>
      </c>
      <c r="AR10" s="34" t="s">
        <v>22</v>
      </c>
      <c r="AS10" s="34" t="s">
        <v>23</v>
      </c>
      <c r="AT10" s="34" t="s">
        <v>24</v>
      </c>
      <c r="AU10" s="34" t="s">
        <v>25</v>
      </c>
      <c r="AV10" s="94" t="s">
        <v>29</v>
      </c>
      <c r="AW10" s="95"/>
      <c r="AX10" s="95" t="s">
        <v>30</v>
      </c>
      <c r="AY10" s="96" t="s">
        <v>44</v>
      </c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s="46" customFormat="1" ht="18.75">
      <c r="A11" s="121"/>
      <c r="B11" s="121"/>
      <c r="C11" s="121" t="s">
        <v>41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3">
        <f>SUM(AG13:AG16)</f>
        <v>78491.27</v>
      </c>
      <c r="AH11" s="121"/>
      <c r="AI11" s="121"/>
      <c r="AJ11" s="121"/>
      <c r="AK11" s="121"/>
      <c r="AL11" s="123">
        <f>SUM(AL13:AL16)</f>
        <v>68649.305</v>
      </c>
      <c r="AM11" s="121"/>
      <c r="AN11" s="121"/>
      <c r="AO11" s="121"/>
      <c r="AP11" s="121"/>
      <c r="AQ11" s="121"/>
      <c r="AR11" s="121"/>
      <c r="AS11" s="121"/>
      <c r="AT11" s="121"/>
      <c r="AU11" s="125"/>
      <c r="AV11" s="125"/>
      <c r="AW11" s="125"/>
      <c r="AX11" s="125"/>
      <c r="AY11" s="127"/>
      <c r="AZ11" s="45"/>
      <c r="BA11" s="45"/>
      <c r="BB11" s="45"/>
      <c r="BC11" s="45"/>
      <c r="BD11" s="45"/>
      <c r="BE11" s="45"/>
      <c r="BF11" s="45"/>
      <c r="BG11" s="45"/>
      <c r="BH11" s="45"/>
    </row>
    <row r="12" spans="1:60" s="46" customFormat="1" ht="16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4"/>
      <c r="AH12" s="122"/>
      <c r="AI12" s="122"/>
      <c r="AJ12" s="122"/>
      <c r="AK12" s="122"/>
      <c r="AL12" s="124"/>
      <c r="AM12" s="122"/>
      <c r="AN12" s="122"/>
      <c r="AO12" s="122"/>
      <c r="AP12" s="122"/>
      <c r="AQ12" s="122"/>
      <c r="AR12" s="122"/>
      <c r="AS12" s="122"/>
      <c r="AT12" s="122"/>
      <c r="AU12" s="126"/>
      <c r="AV12" s="126"/>
      <c r="AW12" s="126"/>
      <c r="AX12" s="126"/>
      <c r="AY12" s="128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 s="46" customFormat="1" ht="18.75">
      <c r="A13" s="37"/>
      <c r="B13" s="38"/>
      <c r="C13" s="39" t="s">
        <v>136</v>
      </c>
      <c r="D13" s="40"/>
      <c r="E13" s="40"/>
      <c r="F13" s="41"/>
      <c r="G13" s="42"/>
      <c r="H13" s="42"/>
      <c r="I13" s="42"/>
      <c r="J13" s="42"/>
      <c r="K13" s="40"/>
      <c r="L13" s="42"/>
      <c r="M13" s="40"/>
      <c r="N13" s="43"/>
      <c r="O13" s="40"/>
      <c r="P13" s="42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2">
        <f>SUM(AG18:AG22)</f>
        <v>13481.27</v>
      </c>
      <c r="AH13" s="44"/>
      <c r="AI13" s="44"/>
      <c r="AJ13" s="44"/>
      <c r="AK13" s="44"/>
      <c r="AL13" s="42">
        <f>SUM(AL18:AL22)</f>
        <v>11397.595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88"/>
      <c r="AW13" s="89"/>
      <c r="AX13" s="89"/>
      <c r="AY13" s="97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 s="46" customFormat="1" ht="18.75">
      <c r="A14" s="37"/>
      <c r="B14" s="38"/>
      <c r="C14" s="39" t="s">
        <v>42</v>
      </c>
      <c r="D14" s="40"/>
      <c r="E14" s="40"/>
      <c r="F14" s="41"/>
      <c r="G14" s="42"/>
      <c r="H14" s="42"/>
      <c r="I14" s="42"/>
      <c r="J14" s="42"/>
      <c r="K14" s="40"/>
      <c r="L14" s="42"/>
      <c r="M14" s="40"/>
      <c r="N14" s="43"/>
      <c r="O14" s="40"/>
      <c r="P14" s="42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107">
        <f>SUM(AG24:AG38)</f>
        <v>44562.450000000004</v>
      </c>
      <c r="AH14" s="44"/>
      <c r="AI14" s="44"/>
      <c r="AJ14" s="44"/>
      <c r="AK14" s="44"/>
      <c r="AL14" s="107">
        <f>SUM(AL24:AL38)</f>
        <v>36804.14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88"/>
      <c r="AW14" s="89"/>
      <c r="AX14" s="89"/>
      <c r="AY14" s="97"/>
      <c r="AZ14" s="45"/>
      <c r="BA14" s="45"/>
      <c r="BB14" s="45"/>
      <c r="BC14" s="45"/>
      <c r="BD14" s="45"/>
      <c r="BE14" s="45"/>
      <c r="BF14" s="45"/>
      <c r="BG14" s="45"/>
      <c r="BH14" s="45"/>
    </row>
    <row r="15" spans="1:60" s="46" customFormat="1" ht="18.75">
      <c r="A15" s="37"/>
      <c r="B15" s="38"/>
      <c r="C15" s="39" t="s">
        <v>134</v>
      </c>
      <c r="D15" s="40"/>
      <c r="E15" s="40"/>
      <c r="F15" s="41"/>
      <c r="G15" s="42"/>
      <c r="H15" s="42"/>
      <c r="I15" s="42"/>
      <c r="J15" s="42"/>
      <c r="K15" s="40"/>
      <c r="L15" s="42"/>
      <c r="M15" s="40"/>
      <c r="N15" s="43"/>
      <c r="O15" s="40"/>
      <c r="P15" s="42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107">
        <f>SUM(AG42:AG45)</f>
        <v>17947.55</v>
      </c>
      <c r="AH15" s="44"/>
      <c r="AI15" s="44"/>
      <c r="AJ15" s="44"/>
      <c r="AK15" s="44"/>
      <c r="AL15" s="107">
        <f>SUM(AL42:AL45)</f>
        <v>17947.57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88"/>
      <c r="AW15" s="89"/>
      <c r="AX15" s="89"/>
      <c r="AY15" s="97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 s="46" customFormat="1" ht="18.75">
      <c r="A16" s="37"/>
      <c r="B16" s="38"/>
      <c r="C16" s="39" t="s">
        <v>43</v>
      </c>
      <c r="D16" s="40"/>
      <c r="E16" s="40"/>
      <c r="F16" s="41"/>
      <c r="G16" s="42"/>
      <c r="H16" s="42"/>
      <c r="I16" s="42"/>
      <c r="J16" s="42"/>
      <c r="K16" s="40"/>
      <c r="L16" s="42"/>
      <c r="M16" s="40"/>
      <c r="N16" s="43"/>
      <c r="O16" s="40"/>
      <c r="P16" s="42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107">
        <f>AG40</f>
        <v>2500</v>
      </c>
      <c r="AH16" s="44"/>
      <c r="AI16" s="44"/>
      <c r="AJ16" s="44"/>
      <c r="AK16" s="44"/>
      <c r="AL16" s="107">
        <f>AL40</f>
        <v>2500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88"/>
      <c r="AW16" s="89"/>
      <c r="AX16" s="89"/>
      <c r="AY16" s="97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 s="51" customFormat="1" ht="18.75">
      <c r="A17" s="47"/>
      <c r="B17" s="48"/>
      <c r="C17" s="49" t="s">
        <v>125</v>
      </c>
      <c r="D17" s="48"/>
      <c r="E17" s="48"/>
      <c r="F17" s="41"/>
      <c r="G17" s="42" t="e">
        <f>SUM(#REF!)</f>
        <v>#REF!</v>
      </c>
      <c r="H17" s="42" t="e">
        <f>SUM(#REF!)</f>
        <v>#REF!</v>
      </c>
      <c r="I17" s="42"/>
      <c r="J17" s="42" t="e">
        <f>SUM(#REF!)</f>
        <v>#REF!</v>
      </c>
      <c r="K17" s="40" t="e">
        <f>SUM(#REF!)</f>
        <v>#REF!</v>
      </c>
      <c r="L17" s="42" t="e">
        <f>SUM(#REF!)</f>
        <v>#REF!</v>
      </c>
      <c r="M17" s="40"/>
      <c r="N17" s="43"/>
      <c r="O17" s="40"/>
      <c r="P17" s="42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90"/>
      <c r="AW17" s="75"/>
      <c r="AX17" s="75"/>
      <c r="AY17" s="98"/>
      <c r="AZ17" s="50"/>
      <c r="BA17" s="50"/>
      <c r="BB17" s="50"/>
      <c r="BC17" s="50"/>
      <c r="BD17" s="50"/>
      <c r="BE17" s="50"/>
      <c r="BF17" s="50"/>
      <c r="BG17" s="50"/>
      <c r="BH17" s="50"/>
    </row>
    <row r="18" spans="1:60" s="2" customFormat="1" ht="60" customHeight="1" outlineLevel="2">
      <c r="A18" s="118" t="s">
        <v>95</v>
      </c>
      <c r="B18" s="52"/>
      <c r="C18" s="70" t="s">
        <v>126</v>
      </c>
      <c r="D18" s="53">
        <v>2012</v>
      </c>
      <c r="E18" s="53">
        <v>2013</v>
      </c>
      <c r="F18" s="73" t="s">
        <v>47</v>
      </c>
      <c r="G18" s="56"/>
      <c r="H18" s="56"/>
      <c r="I18" s="56"/>
      <c r="J18" s="55"/>
      <c r="K18" s="57"/>
      <c r="L18" s="56"/>
      <c r="M18" s="57"/>
      <c r="N18" s="58"/>
      <c r="O18" s="57"/>
      <c r="P18" s="56">
        <v>2.5</v>
      </c>
      <c r="Q18" s="71">
        <v>3350</v>
      </c>
      <c r="R18" s="71">
        <v>2838.98</v>
      </c>
      <c r="S18" s="71">
        <v>2838.98</v>
      </c>
      <c r="T18" s="71">
        <v>2838.98</v>
      </c>
      <c r="U18" s="71">
        <v>2838.98</v>
      </c>
      <c r="V18" s="71">
        <v>2838.98</v>
      </c>
      <c r="W18" s="71">
        <v>2838.98</v>
      </c>
      <c r="X18" s="71">
        <v>2838.98</v>
      </c>
      <c r="Y18" s="71">
        <v>2838.98</v>
      </c>
      <c r="Z18" s="71">
        <v>2838.98</v>
      </c>
      <c r="AA18" s="71">
        <v>2838.98</v>
      </c>
      <c r="AB18" s="71">
        <v>2838.98</v>
      </c>
      <c r="AC18" s="71">
        <v>2838.98</v>
      </c>
      <c r="AD18" s="71">
        <v>2838.98</v>
      </c>
      <c r="AE18" s="71">
        <v>2838.98</v>
      </c>
      <c r="AF18" s="71">
        <v>2838.98</v>
      </c>
      <c r="AG18" s="113">
        <v>3350</v>
      </c>
      <c r="AH18" s="100"/>
      <c r="AI18" s="100">
        <f>AG18*35%</f>
        <v>1172.5</v>
      </c>
      <c r="AJ18" s="100">
        <f>AG18*35%</f>
        <v>1172.5</v>
      </c>
      <c r="AK18" s="100">
        <f>AG18*30%</f>
        <v>1005</v>
      </c>
      <c r="AL18" s="117">
        <v>3350</v>
      </c>
      <c r="AM18" s="54"/>
      <c r="AN18" s="100">
        <f>AL18*35%</f>
        <v>1172.5</v>
      </c>
      <c r="AO18" s="100">
        <f>AL18*35%</f>
        <v>1172.5</v>
      </c>
      <c r="AP18" s="100">
        <f>AL18*30%</f>
        <v>1005</v>
      </c>
      <c r="AQ18" s="80"/>
      <c r="AR18" s="54"/>
      <c r="AS18" s="54"/>
      <c r="AT18" s="54"/>
      <c r="AU18" s="54"/>
      <c r="AV18" s="91" t="s">
        <v>32</v>
      </c>
      <c r="AW18" s="92" t="s">
        <v>31</v>
      </c>
      <c r="AX18" s="75"/>
      <c r="AY18" s="99" t="s">
        <v>40</v>
      </c>
      <c r="AZ18" s="36"/>
      <c r="BA18" s="36"/>
      <c r="BB18" s="36"/>
      <c r="BC18" s="36"/>
      <c r="BD18" s="36"/>
      <c r="BE18" s="36"/>
      <c r="BF18" s="36"/>
      <c r="BG18" s="36"/>
      <c r="BH18" s="36"/>
    </row>
    <row r="19" spans="1:60" s="2" customFormat="1" ht="60" customHeight="1" outlineLevel="2">
      <c r="A19" s="118" t="s">
        <v>96</v>
      </c>
      <c r="B19" s="52"/>
      <c r="C19" s="70" t="s">
        <v>127</v>
      </c>
      <c r="D19" s="53">
        <v>2012</v>
      </c>
      <c r="E19" s="53">
        <v>2013</v>
      </c>
      <c r="F19" s="56" t="s">
        <v>48</v>
      </c>
      <c r="G19" s="56"/>
      <c r="H19" s="56"/>
      <c r="I19" s="56"/>
      <c r="J19" s="56"/>
      <c r="K19" s="57"/>
      <c r="L19" s="56"/>
      <c r="M19" s="57"/>
      <c r="N19" s="58"/>
      <c r="O19" s="57"/>
      <c r="P19" s="56">
        <v>1.5</v>
      </c>
      <c r="Q19" s="112">
        <v>3197.39</v>
      </c>
      <c r="R19" s="71">
        <v>2805.084</v>
      </c>
      <c r="S19" s="71">
        <v>2805.084</v>
      </c>
      <c r="T19" s="71">
        <v>2805.084</v>
      </c>
      <c r="U19" s="71">
        <v>2805.084</v>
      </c>
      <c r="V19" s="71">
        <v>2805.084</v>
      </c>
      <c r="W19" s="71">
        <v>2805.084</v>
      </c>
      <c r="X19" s="71">
        <v>2805.084</v>
      </c>
      <c r="Y19" s="71">
        <v>2805.084</v>
      </c>
      <c r="Z19" s="71">
        <v>2805.084</v>
      </c>
      <c r="AA19" s="71">
        <v>2805.084</v>
      </c>
      <c r="AB19" s="71">
        <v>2805.084</v>
      </c>
      <c r="AC19" s="71">
        <v>2805.084</v>
      </c>
      <c r="AD19" s="71">
        <v>2805.084</v>
      </c>
      <c r="AE19" s="71">
        <v>2805.084</v>
      </c>
      <c r="AF19" s="71">
        <v>2805.084</v>
      </c>
      <c r="AG19" s="114">
        <v>3197.39</v>
      </c>
      <c r="AH19" s="100"/>
      <c r="AI19" s="100">
        <f aca="true" t="shared" si="0" ref="AI19:AI45">AG19*35%</f>
        <v>1119.0865</v>
      </c>
      <c r="AJ19" s="100">
        <f aca="true" t="shared" si="1" ref="AJ19:AJ45">AG19*35%</f>
        <v>1119.0865</v>
      </c>
      <c r="AK19" s="100">
        <f aca="true" t="shared" si="2" ref="AK19:AK45">AG19*30%</f>
        <v>959.2169999999999</v>
      </c>
      <c r="AL19" s="117">
        <f>AG19/2</f>
        <v>1598.695</v>
      </c>
      <c r="AM19" s="100">
        <f>AL19</f>
        <v>1598.695</v>
      </c>
      <c r="AN19" s="100"/>
      <c r="AO19" s="100"/>
      <c r="AP19" s="100"/>
      <c r="AQ19" s="80"/>
      <c r="AR19" s="54"/>
      <c r="AS19" s="54"/>
      <c r="AT19" s="54"/>
      <c r="AU19" s="54"/>
      <c r="AV19" s="91" t="s">
        <v>32</v>
      </c>
      <c r="AW19" s="92" t="s">
        <v>31</v>
      </c>
      <c r="AX19" s="75" t="s">
        <v>33</v>
      </c>
      <c r="AY19" s="99" t="s">
        <v>40</v>
      </c>
      <c r="AZ19" s="36"/>
      <c r="BA19" s="36"/>
      <c r="BB19" s="36"/>
      <c r="BC19" s="36"/>
      <c r="BD19" s="36"/>
      <c r="BE19" s="36"/>
      <c r="BF19" s="36"/>
      <c r="BG19" s="36"/>
      <c r="BH19" s="36"/>
    </row>
    <row r="20" spans="1:55" s="2" customFormat="1" ht="60" customHeight="1" outlineLevel="2">
      <c r="A20" s="118" t="s">
        <v>97</v>
      </c>
      <c r="B20" s="52"/>
      <c r="C20" s="70" t="s">
        <v>129</v>
      </c>
      <c r="D20" s="53">
        <v>2012</v>
      </c>
      <c r="E20" s="53">
        <v>2013</v>
      </c>
      <c r="F20" s="56" t="s">
        <v>46</v>
      </c>
      <c r="G20" s="56"/>
      <c r="H20" s="56"/>
      <c r="I20" s="56"/>
      <c r="J20" s="56"/>
      <c r="K20" s="57"/>
      <c r="L20" s="56"/>
      <c r="M20" s="57"/>
      <c r="N20" s="58"/>
      <c r="O20" s="57"/>
      <c r="P20" s="56"/>
      <c r="Q20" s="71">
        <v>1970</v>
      </c>
      <c r="R20" s="83"/>
      <c r="S20" s="82"/>
      <c r="T20" s="82"/>
      <c r="U20" s="82"/>
      <c r="V20" s="82"/>
      <c r="W20" s="84"/>
      <c r="X20" s="82"/>
      <c r="Y20" s="82"/>
      <c r="Z20" s="82"/>
      <c r="AA20" s="82"/>
      <c r="AB20" s="85"/>
      <c r="AC20" s="82"/>
      <c r="AD20" s="82"/>
      <c r="AE20" s="82"/>
      <c r="AF20" s="82"/>
      <c r="AG20" s="115">
        <v>1970</v>
      </c>
      <c r="AH20" s="100"/>
      <c r="AI20" s="100">
        <f>AG20*35%</f>
        <v>689.5</v>
      </c>
      <c r="AJ20" s="100">
        <f>AG20*35%</f>
        <v>689.5</v>
      </c>
      <c r="AK20" s="100">
        <f>AG20*30%</f>
        <v>591</v>
      </c>
      <c r="AL20" s="117">
        <f>AG20/2</f>
        <v>985</v>
      </c>
      <c r="AM20" s="82">
        <v>985</v>
      </c>
      <c r="AN20" s="100"/>
      <c r="AO20" s="100"/>
      <c r="AP20" s="100"/>
      <c r="AQ20" s="80"/>
      <c r="AR20" s="54"/>
      <c r="AS20" s="54"/>
      <c r="AT20" s="54"/>
      <c r="AU20" s="54"/>
      <c r="AV20" s="91" t="s">
        <v>32</v>
      </c>
      <c r="AW20" s="92" t="s">
        <v>31</v>
      </c>
      <c r="AX20" s="75" t="s">
        <v>33</v>
      </c>
      <c r="AY20" s="99" t="s">
        <v>40</v>
      </c>
      <c r="AZ20" s="36"/>
      <c r="BA20" s="36"/>
      <c r="BB20" s="36"/>
      <c r="BC20" s="36"/>
    </row>
    <row r="21" spans="1:60" s="2" customFormat="1" ht="60" customHeight="1" outlineLevel="2">
      <c r="A21" s="118" t="s">
        <v>98</v>
      </c>
      <c r="B21" s="52"/>
      <c r="C21" s="70" t="s">
        <v>128</v>
      </c>
      <c r="D21" s="53">
        <v>2012</v>
      </c>
      <c r="E21" s="53">
        <v>2013</v>
      </c>
      <c r="F21" s="56" t="s">
        <v>46</v>
      </c>
      <c r="G21" s="56"/>
      <c r="H21" s="56"/>
      <c r="I21" s="56"/>
      <c r="J21" s="56"/>
      <c r="K21" s="57"/>
      <c r="L21" s="56"/>
      <c r="M21" s="57"/>
      <c r="N21" s="58"/>
      <c r="O21" s="57"/>
      <c r="P21" s="56"/>
      <c r="Q21" s="71">
        <v>2463.9</v>
      </c>
      <c r="R21" s="83"/>
      <c r="S21" s="82"/>
      <c r="T21" s="82"/>
      <c r="U21" s="82"/>
      <c r="V21" s="82"/>
      <c r="W21" s="84"/>
      <c r="X21" s="82"/>
      <c r="Y21" s="82"/>
      <c r="Z21" s="82"/>
      <c r="AA21" s="82"/>
      <c r="AB21" s="85"/>
      <c r="AC21" s="82"/>
      <c r="AD21" s="82"/>
      <c r="AE21" s="82"/>
      <c r="AF21" s="82"/>
      <c r="AG21" s="115">
        <v>2463.88</v>
      </c>
      <c r="AH21" s="100"/>
      <c r="AI21" s="100">
        <f>AG21*35%</f>
        <v>862.358</v>
      </c>
      <c r="AJ21" s="100">
        <f>AG21*35%</f>
        <v>862.358</v>
      </c>
      <c r="AK21" s="100">
        <f>AG21*30%</f>
        <v>739.164</v>
      </c>
      <c r="AL21" s="117">
        <v>2463.9</v>
      </c>
      <c r="AM21" s="54"/>
      <c r="AN21" s="100">
        <f>AL21*35%</f>
        <v>862.365</v>
      </c>
      <c r="AO21" s="100">
        <f>AL21*35%</f>
        <v>862.365</v>
      </c>
      <c r="AP21" s="100">
        <f>AL21*30%</f>
        <v>739.17</v>
      </c>
      <c r="AQ21" s="80"/>
      <c r="AR21" s="54"/>
      <c r="AS21" s="54"/>
      <c r="AT21" s="54"/>
      <c r="AU21" s="54"/>
      <c r="AV21" s="91" t="s">
        <v>32</v>
      </c>
      <c r="AW21" s="92" t="s">
        <v>31</v>
      </c>
      <c r="AX21" s="75" t="s">
        <v>33</v>
      </c>
      <c r="AY21" s="99" t="s">
        <v>40</v>
      </c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0" s="2" customFormat="1" ht="72" customHeight="1" outlineLevel="2">
      <c r="A22" s="118" t="s">
        <v>99</v>
      </c>
      <c r="B22" s="105"/>
      <c r="C22" s="70" t="s">
        <v>130</v>
      </c>
      <c r="D22" s="53">
        <v>2012</v>
      </c>
      <c r="E22" s="53">
        <v>2013</v>
      </c>
      <c r="F22" s="41"/>
      <c r="G22" s="42"/>
      <c r="H22" s="42"/>
      <c r="I22" s="42"/>
      <c r="J22" s="42"/>
      <c r="K22" s="42"/>
      <c r="L22" s="42"/>
      <c r="M22" s="40"/>
      <c r="N22" s="43"/>
      <c r="O22" s="40"/>
      <c r="P22" s="42"/>
      <c r="Q22" s="100">
        <v>2500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115">
        <v>2500</v>
      </c>
      <c r="AH22" s="81"/>
      <c r="AI22" s="100">
        <f>AG22*35%</f>
        <v>875</v>
      </c>
      <c r="AJ22" s="100">
        <f>AG22*35%</f>
        <v>875</v>
      </c>
      <c r="AK22" s="100">
        <f>AG22*30%</f>
        <v>750</v>
      </c>
      <c r="AL22" s="117">
        <v>3000</v>
      </c>
      <c r="AM22" s="44"/>
      <c r="AN22" s="100">
        <f>AL22*35%</f>
        <v>1050</v>
      </c>
      <c r="AO22" s="100">
        <f>AL22*35%</f>
        <v>1050</v>
      </c>
      <c r="AP22" s="100">
        <f>AN22*35%</f>
        <v>367.5</v>
      </c>
      <c r="AQ22" s="80"/>
      <c r="AR22" s="54"/>
      <c r="AS22" s="54"/>
      <c r="AT22" s="54"/>
      <c r="AU22" s="54"/>
      <c r="AV22" s="91" t="s">
        <v>32</v>
      </c>
      <c r="AW22" s="92" t="s">
        <v>31</v>
      </c>
      <c r="AX22" s="75" t="s">
        <v>33</v>
      </c>
      <c r="AY22" s="99" t="s">
        <v>40</v>
      </c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0" s="51" customFormat="1" ht="18.75">
      <c r="A23" s="47"/>
      <c r="B23" s="48"/>
      <c r="C23" s="49" t="s">
        <v>135</v>
      </c>
      <c r="D23" s="48"/>
      <c r="E23" s="48"/>
      <c r="F23" s="41"/>
      <c r="G23" s="42" t="e">
        <f>SUM(#REF!)</f>
        <v>#REF!</v>
      </c>
      <c r="H23" s="42" t="e">
        <f>SUM(#REF!)</f>
        <v>#REF!</v>
      </c>
      <c r="I23" s="42" t="e">
        <f>SUM(#REF!)</f>
        <v>#REF!</v>
      </c>
      <c r="J23" s="42" t="e">
        <f>SUM(#REF!)</f>
        <v>#REF!</v>
      </c>
      <c r="K23" s="42" t="e">
        <f>SUM(#REF!)</f>
        <v>#REF!</v>
      </c>
      <c r="L23" s="42" t="e">
        <f>SUM(#REF!)</f>
        <v>#REF!</v>
      </c>
      <c r="M23" s="40"/>
      <c r="N23" s="43"/>
      <c r="O23" s="40"/>
      <c r="P23" s="42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42"/>
      <c r="AH23" s="81"/>
      <c r="AI23" s="100"/>
      <c r="AJ23" s="100"/>
      <c r="AK23" s="100"/>
      <c r="AL23" s="44"/>
      <c r="AM23" s="44"/>
      <c r="AN23" s="44"/>
      <c r="AO23" s="44"/>
      <c r="AP23" s="44"/>
      <c r="AQ23" s="80"/>
      <c r="AR23" s="44"/>
      <c r="AS23" s="44"/>
      <c r="AT23" s="44"/>
      <c r="AU23" s="44"/>
      <c r="AV23" s="90"/>
      <c r="AW23" s="75"/>
      <c r="AX23" s="75"/>
      <c r="AY23" s="98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1:60" s="51" customFormat="1" ht="60" customHeight="1">
      <c r="A24" s="118" t="s">
        <v>100</v>
      </c>
      <c r="B24" s="48"/>
      <c r="C24" s="70" t="s">
        <v>45</v>
      </c>
      <c r="D24" s="53">
        <v>2012</v>
      </c>
      <c r="E24" s="53">
        <v>2013</v>
      </c>
      <c r="F24" s="55" t="s">
        <v>49</v>
      </c>
      <c r="G24" s="42"/>
      <c r="H24" s="42"/>
      <c r="I24" s="42"/>
      <c r="J24" s="42"/>
      <c r="K24" s="42"/>
      <c r="L24" s="42"/>
      <c r="M24" s="40"/>
      <c r="N24" s="43"/>
      <c r="O24" s="40"/>
      <c r="P24" s="55" t="s">
        <v>50</v>
      </c>
      <c r="Q24" s="71">
        <v>2410</v>
      </c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116">
        <v>2410</v>
      </c>
      <c r="AH24" s="81"/>
      <c r="AI24" s="100">
        <f t="shared" si="0"/>
        <v>843.5</v>
      </c>
      <c r="AJ24" s="100">
        <f t="shared" si="1"/>
        <v>843.5</v>
      </c>
      <c r="AK24" s="100">
        <f t="shared" si="2"/>
        <v>723</v>
      </c>
      <c r="AL24" s="117">
        <f>2410/2</f>
        <v>1205</v>
      </c>
      <c r="AM24" s="100">
        <v>1205</v>
      </c>
      <c r="AN24" s="44"/>
      <c r="AO24" s="44"/>
      <c r="AP24" s="44"/>
      <c r="AQ24" s="80"/>
      <c r="AR24" s="44"/>
      <c r="AS24" s="44"/>
      <c r="AT24" s="44"/>
      <c r="AU24" s="44"/>
      <c r="AV24" s="90"/>
      <c r="AW24" s="75"/>
      <c r="AX24" s="75"/>
      <c r="AY24" s="99" t="s">
        <v>67</v>
      </c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s="51" customFormat="1" ht="60" customHeight="1">
      <c r="A25" s="118" t="s">
        <v>101</v>
      </c>
      <c r="B25" s="48"/>
      <c r="C25" s="70" t="s">
        <v>56</v>
      </c>
      <c r="D25" s="53">
        <v>2012</v>
      </c>
      <c r="E25" s="53">
        <v>2013</v>
      </c>
      <c r="F25" s="55" t="s">
        <v>51</v>
      </c>
      <c r="G25" s="42"/>
      <c r="H25" s="42"/>
      <c r="I25" s="42"/>
      <c r="J25" s="42"/>
      <c r="K25" s="42"/>
      <c r="L25" s="42"/>
      <c r="M25" s="40"/>
      <c r="N25" s="43"/>
      <c r="O25" s="40"/>
      <c r="P25" s="55" t="s">
        <v>52</v>
      </c>
      <c r="Q25" s="71">
        <v>4890.67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116">
        <v>4890.67</v>
      </c>
      <c r="AH25" s="81"/>
      <c r="AI25" s="100">
        <f t="shared" si="0"/>
        <v>1711.7345</v>
      </c>
      <c r="AJ25" s="100">
        <f t="shared" si="1"/>
        <v>1711.7345</v>
      </c>
      <c r="AK25" s="100">
        <f t="shared" si="2"/>
        <v>1467.201</v>
      </c>
      <c r="AL25" s="117">
        <f>AG25/2</f>
        <v>2445.335</v>
      </c>
      <c r="AM25" s="100">
        <f>AL25</f>
        <v>2445.335</v>
      </c>
      <c r="AN25" s="100"/>
      <c r="AO25" s="100"/>
      <c r="AP25" s="100"/>
      <c r="AQ25" s="80"/>
      <c r="AR25" s="44"/>
      <c r="AS25" s="44"/>
      <c r="AT25" s="44"/>
      <c r="AU25" s="44"/>
      <c r="AV25" s="90"/>
      <c r="AW25" s="75"/>
      <c r="AX25" s="75"/>
      <c r="AY25" s="99" t="s">
        <v>67</v>
      </c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60" s="51" customFormat="1" ht="60" customHeight="1">
      <c r="A26" s="118" t="s">
        <v>102</v>
      </c>
      <c r="B26" s="48"/>
      <c r="C26" s="70" t="s">
        <v>55</v>
      </c>
      <c r="D26" s="53">
        <v>2012</v>
      </c>
      <c r="E26" s="53">
        <v>2013</v>
      </c>
      <c r="F26" s="55" t="s">
        <v>57</v>
      </c>
      <c r="G26" s="42"/>
      <c r="H26" s="42"/>
      <c r="I26" s="42"/>
      <c r="J26" s="42"/>
      <c r="K26" s="42"/>
      <c r="L26" s="42"/>
      <c r="M26" s="40"/>
      <c r="N26" s="43"/>
      <c r="O26" s="40"/>
      <c r="P26" s="55" t="s">
        <v>58</v>
      </c>
      <c r="Q26" s="71">
        <v>2360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115">
        <v>2360</v>
      </c>
      <c r="AH26" s="81"/>
      <c r="AI26" s="100">
        <f t="shared" si="0"/>
        <v>826</v>
      </c>
      <c r="AJ26" s="100">
        <f t="shared" si="1"/>
        <v>826</v>
      </c>
      <c r="AK26" s="100">
        <f t="shared" si="2"/>
        <v>708</v>
      </c>
      <c r="AL26" s="117">
        <f>AG26/2</f>
        <v>1180</v>
      </c>
      <c r="AM26" s="100">
        <f>AL26</f>
        <v>1180</v>
      </c>
      <c r="AN26" s="100"/>
      <c r="AO26" s="100"/>
      <c r="AP26" s="100"/>
      <c r="AQ26" s="80"/>
      <c r="AR26" s="44"/>
      <c r="AS26" s="44"/>
      <c r="AT26" s="44"/>
      <c r="AU26" s="44"/>
      <c r="AV26" s="90"/>
      <c r="AW26" s="75"/>
      <c r="AX26" s="75"/>
      <c r="AY26" s="99" t="s">
        <v>67</v>
      </c>
      <c r="AZ26" s="50"/>
      <c r="BA26" s="50"/>
      <c r="BB26" s="50"/>
      <c r="BC26" s="50"/>
      <c r="BD26" s="50"/>
      <c r="BE26" s="50"/>
      <c r="BF26" s="50"/>
      <c r="BG26" s="50"/>
      <c r="BH26" s="50"/>
    </row>
    <row r="27" spans="1:60" s="51" customFormat="1" ht="60" customHeight="1">
      <c r="A27" s="118" t="s">
        <v>103</v>
      </c>
      <c r="B27" s="48"/>
      <c r="C27" s="70" t="s">
        <v>54</v>
      </c>
      <c r="D27" s="53">
        <v>2012</v>
      </c>
      <c r="E27" s="53">
        <v>2013</v>
      </c>
      <c r="F27" s="55" t="s">
        <v>59</v>
      </c>
      <c r="G27" s="42"/>
      <c r="H27" s="42"/>
      <c r="I27" s="42"/>
      <c r="J27" s="42"/>
      <c r="K27" s="42"/>
      <c r="L27" s="42"/>
      <c r="M27" s="40"/>
      <c r="N27" s="43"/>
      <c r="O27" s="40"/>
      <c r="P27" s="55" t="s">
        <v>60</v>
      </c>
      <c r="Q27" s="71">
        <v>2410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115">
        <v>2410</v>
      </c>
      <c r="AH27" s="81"/>
      <c r="AI27" s="100">
        <f t="shared" si="0"/>
        <v>843.5</v>
      </c>
      <c r="AJ27" s="100">
        <f t="shared" si="1"/>
        <v>843.5</v>
      </c>
      <c r="AK27" s="100">
        <f t="shared" si="2"/>
        <v>723</v>
      </c>
      <c r="AL27" s="117">
        <v>2410</v>
      </c>
      <c r="AM27" s="44"/>
      <c r="AN27" s="100">
        <f aca="true" t="shared" si="3" ref="AN27:AN45">AL27*35%</f>
        <v>843.5</v>
      </c>
      <c r="AO27" s="100">
        <f aca="true" t="shared" si="4" ref="AO27:AO45">AL27*35%</f>
        <v>843.5</v>
      </c>
      <c r="AP27" s="100">
        <f>AN27*35%</f>
        <v>295.22499999999997</v>
      </c>
      <c r="AQ27" s="80"/>
      <c r="AR27" s="44"/>
      <c r="AS27" s="44"/>
      <c r="AT27" s="44"/>
      <c r="AU27" s="44"/>
      <c r="AV27" s="90"/>
      <c r="AW27" s="75"/>
      <c r="AX27" s="75"/>
      <c r="AY27" s="99" t="s">
        <v>67</v>
      </c>
      <c r="AZ27" s="50"/>
      <c r="BA27" s="50"/>
      <c r="BB27" s="50"/>
      <c r="BC27" s="50"/>
      <c r="BD27" s="50"/>
      <c r="BE27" s="50"/>
      <c r="BF27" s="50"/>
      <c r="BG27" s="50"/>
      <c r="BH27" s="50"/>
    </row>
    <row r="28" spans="1:60" s="51" customFormat="1" ht="60" customHeight="1">
      <c r="A28" s="118" t="s">
        <v>104</v>
      </c>
      <c r="B28" s="48"/>
      <c r="C28" s="70" t="s">
        <v>36</v>
      </c>
      <c r="D28" s="53">
        <v>2012</v>
      </c>
      <c r="E28" s="53">
        <v>2013</v>
      </c>
      <c r="F28" s="55" t="s">
        <v>61</v>
      </c>
      <c r="G28" s="42"/>
      <c r="H28" s="42"/>
      <c r="I28" s="42"/>
      <c r="J28" s="42"/>
      <c r="K28" s="42"/>
      <c r="L28" s="42"/>
      <c r="M28" s="40"/>
      <c r="N28" s="43"/>
      <c r="O28" s="40"/>
      <c r="P28" s="55" t="s">
        <v>62</v>
      </c>
      <c r="Q28" s="71">
        <v>5855.85</v>
      </c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115">
        <v>5855.85</v>
      </c>
      <c r="AH28" s="81"/>
      <c r="AI28" s="100">
        <f t="shared" si="0"/>
        <v>2049.5475</v>
      </c>
      <c r="AJ28" s="100">
        <f t="shared" si="1"/>
        <v>2049.5475</v>
      </c>
      <c r="AK28" s="100">
        <f t="shared" si="2"/>
        <v>1756.755</v>
      </c>
      <c r="AL28" s="117">
        <f>AG28/2</f>
        <v>2927.925</v>
      </c>
      <c r="AM28" s="100">
        <f>AL28</f>
        <v>2927.925</v>
      </c>
      <c r="AN28" s="100"/>
      <c r="AO28" s="100"/>
      <c r="AP28" s="100"/>
      <c r="AQ28" s="80"/>
      <c r="AR28" s="44"/>
      <c r="AS28" s="44"/>
      <c r="AT28" s="44"/>
      <c r="AU28" s="44"/>
      <c r="AV28" s="90"/>
      <c r="AW28" s="75"/>
      <c r="AX28" s="75"/>
      <c r="AY28" s="99" t="s">
        <v>67</v>
      </c>
      <c r="AZ28" s="50"/>
      <c r="BA28" s="50"/>
      <c r="BB28" s="50"/>
      <c r="BC28" s="50"/>
      <c r="BD28" s="50"/>
      <c r="BE28" s="50"/>
      <c r="BF28" s="50"/>
      <c r="BG28" s="50"/>
      <c r="BH28" s="50"/>
    </row>
    <row r="29" spans="1:60" s="51" customFormat="1" ht="60" customHeight="1">
      <c r="A29" s="118" t="s">
        <v>105</v>
      </c>
      <c r="B29" s="48"/>
      <c r="C29" s="70" t="s">
        <v>37</v>
      </c>
      <c r="D29" s="53">
        <v>2012</v>
      </c>
      <c r="E29" s="53">
        <v>2013</v>
      </c>
      <c r="F29" s="55" t="s">
        <v>63</v>
      </c>
      <c r="G29" s="42"/>
      <c r="H29" s="42"/>
      <c r="I29" s="42"/>
      <c r="J29" s="42"/>
      <c r="K29" s="42"/>
      <c r="L29" s="42"/>
      <c r="M29" s="40"/>
      <c r="N29" s="43"/>
      <c r="O29" s="40"/>
      <c r="P29" s="55" t="s">
        <v>64</v>
      </c>
      <c r="Q29" s="71">
        <v>5680</v>
      </c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115">
        <v>5680</v>
      </c>
      <c r="AH29" s="81"/>
      <c r="AI29" s="100">
        <f t="shared" si="0"/>
        <v>1987.9999999999998</v>
      </c>
      <c r="AJ29" s="100">
        <f t="shared" si="1"/>
        <v>1987.9999999999998</v>
      </c>
      <c r="AK29" s="100">
        <f t="shared" si="2"/>
        <v>1704</v>
      </c>
      <c r="AL29" s="117">
        <v>5680</v>
      </c>
      <c r="AM29" s="44"/>
      <c r="AN29" s="100">
        <f t="shared" si="3"/>
        <v>1987.9999999999998</v>
      </c>
      <c r="AO29" s="100">
        <f t="shared" si="4"/>
        <v>1987.9999999999998</v>
      </c>
      <c r="AP29" s="100">
        <f aca="true" t="shared" si="5" ref="AP29:AP37">AN29*35%</f>
        <v>695.7999999999998</v>
      </c>
      <c r="AQ29" s="80"/>
      <c r="AR29" s="44"/>
      <c r="AS29" s="44"/>
      <c r="AT29" s="44"/>
      <c r="AU29" s="44"/>
      <c r="AV29" s="90"/>
      <c r="AW29" s="75"/>
      <c r="AX29" s="75"/>
      <c r="AY29" s="99" t="s">
        <v>67</v>
      </c>
      <c r="AZ29" s="50"/>
      <c r="BA29" s="50"/>
      <c r="BB29" s="50"/>
      <c r="BC29" s="50"/>
      <c r="BD29" s="50"/>
      <c r="BE29" s="50"/>
      <c r="BF29" s="50"/>
      <c r="BG29" s="50"/>
      <c r="BH29" s="50"/>
    </row>
    <row r="30" spans="1:60" s="51" customFormat="1" ht="60" customHeight="1">
      <c r="A30" s="118" t="s">
        <v>106</v>
      </c>
      <c r="B30" s="48"/>
      <c r="C30" s="70" t="s">
        <v>65</v>
      </c>
      <c r="D30" s="53">
        <v>2013</v>
      </c>
      <c r="E30" s="53">
        <v>2013</v>
      </c>
      <c r="F30" s="55" t="s">
        <v>68</v>
      </c>
      <c r="G30" s="42"/>
      <c r="H30" s="42"/>
      <c r="I30" s="42"/>
      <c r="J30" s="42"/>
      <c r="K30" s="42"/>
      <c r="L30" s="42"/>
      <c r="M30" s="40"/>
      <c r="N30" s="43"/>
      <c r="O30" s="40"/>
      <c r="P30" s="55" t="s">
        <v>69</v>
      </c>
      <c r="Q30" s="71">
        <v>1490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115">
        <v>1490</v>
      </c>
      <c r="AH30" s="81"/>
      <c r="AI30" s="100">
        <f t="shared" si="0"/>
        <v>521.5</v>
      </c>
      <c r="AJ30" s="100">
        <f t="shared" si="1"/>
        <v>521.5</v>
      </c>
      <c r="AK30" s="100">
        <f t="shared" si="2"/>
        <v>447</v>
      </c>
      <c r="AL30" s="117">
        <v>1490</v>
      </c>
      <c r="AM30" s="44"/>
      <c r="AN30" s="100">
        <f t="shared" si="3"/>
        <v>521.5</v>
      </c>
      <c r="AO30" s="100">
        <f t="shared" si="4"/>
        <v>521.5</v>
      </c>
      <c r="AP30" s="100">
        <f t="shared" si="5"/>
        <v>182.52499999999998</v>
      </c>
      <c r="AQ30" s="80"/>
      <c r="AR30" s="44"/>
      <c r="AS30" s="44"/>
      <c r="AT30" s="44"/>
      <c r="AU30" s="44"/>
      <c r="AV30" s="90"/>
      <c r="AW30" s="75"/>
      <c r="AX30" s="75"/>
      <c r="AY30" s="99" t="s">
        <v>67</v>
      </c>
      <c r="AZ30" s="50"/>
      <c r="BA30" s="50"/>
      <c r="BB30" s="50"/>
      <c r="BC30" s="50"/>
      <c r="BD30" s="50"/>
      <c r="BE30" s="50"/>
      <c r="BF30" s="50"/>
      <c r="BG30" s="50"/>
      <c r="BH30" s="50"/>
    </row>
    <row r="31" spans="1:60" s="104" customFormat="1" ht="60" customHeight="1">
      <c r="A31" s="118" t="s">
        <v>107</v>
      </c>
      <c r="B31" s="48"/>
      <c r="C31" s="70" t="s">
        <v>66</v>
      </c>
      <c r="D31" s="53">
        <v>2013</v>
      </c>
      <c r="E31" s="53">
        <v>2013</v>
      </c>
      <c r="F31" s="55" t="s">
        <v>70</v>
      </c>
      <c r="G31" s="42"/>
      <c r="H31" s="42"/>
      <c r="I31" s="42"/>
      <c r="J31" s="42"/>
      <c r="K31" s="42"/>
      <c r="L31" s="42"/>
      <c r="M31" s="40"/>
      <c r="N31" s="43"/>
      <c r="O31" s="40"/>
      <c r="P31" s="55" t="s">
        <v>71</v>
      </c>
      <c r="Q31" s="71">
        <v>1273.02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115">
        <v>1273.02</v>
      </c>
      <c r="AH31" s="81"/>
      <c r="AI31" s="100">
        <f t="shared" si="0"/>
        <v>445.55699999999996</v>
      </c>
      <c r="AJ31" s="100">
        <f t="shared" si="1"/>
        <v>445.55699999999996</v>
      </c>
      <c r="AK31" s="100">
        <f t="shared" si="2"/>
        <v>381.906</v>
      </c>
      <c r="AL31" s="117">
        <v>1273</v>
      </c>
      <c r="AM31" s="44"/>
      <c r="AN31" s="100">
        <f t="shared" si="3"/>
        <v>445.54999999999995</v>
      </c>
      <c r="AO31" s="100">
        <f t="shared" si="4"/>
        <v>445.54999999999995</v>
      </c>
      <c r="AP31" s="100">
        <f t="shared" si="5"/>
        <v>155.94249999999997</v>
      </c>
      <c r="AQ31" s="80"/>
      <c r="AR31" s="44"/>
      <c r="AS31" s="44"/>
      <c r="AT31" s="44"/>
      <c r="AU31" s="44"/>
      <c r="AV31" s="90"/>
      <c r="AW31" s="75"/>
      <c r="AX31" s="75"/>
      <c r="AY31" s="99" t="s">
        <v>67</v>
      </c>
      <c r="AZ31" s="103"/>
      <c r="BA31" s="103"/>
      <c r="BB31" s="103"/>
      <c r="BC31" s="103"/>
      <c r="BD31" s="103"/>
      <c r="BE31" s="103"/>
      <c r="BF31" s="103"/>
      <c r="BG31" s="103"/>
      <c r="BH31" s="103"/>
    </row>
    <row r="32" spans="1:60" s="51" customFormat="1" ht="60" customHeight="1">
      <c r="A32" s="118" t="s">
        <v>108</v>
      </c>
      <c r="B32" s="48"/>
      <c r="C32" s="70" t="s">
        <v>72</v>
      </c>
      <c r="D32" s="53">
        <v>2013</v>
      </c>
      <c r="E32" s="53">
        <v>2013</v>
      </c>
      <c r="F32" s="55" t="s">
        <v>73</v>
      </c>
      <c r="G32" s="42"/>
      <c r="H32" s="42"/>
      <c r="I32" s="42"/>
      <c r="J32" s="42"/>
      <c r="K32" s="42"/>
      <c r="L32" s="42"/>
      <c r="M32" s="40"/>
      <c r="N32" s="43"/>
      <c r="O32" s="40"/>
      <c r="P32" s="55" t="s">
        <v>73</v>
      </c>
      <c r="Q32" s="100">
        <v>1070</v>
      </c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115">
        <v>1070</v>
      </c>
      <c r="AH32" s="81"/>
      <c r="AI32" s="100">
        <f t="shared" si="0"/>
        <v>374.5</v>
      </c>
      <c r="AJ32" s="100">
        <f t="shared" si="1"/>
        <v>374.5</v>
      </c>
      <c r="AK32" s="100">
        <f t="shared" si="2"/>
        <v>321</v>
      </c>
      <c r="AL32" s="117">
        <v>1070</v>
      </c>
      <c r="AM32" s="44"/>
      <c r="AN32" s="100">
        <f t="shared" si="3"/>
        <v>374.5</v>
      </c>
      <c r="AO32" s="100">
        <f t="shared" si="4"/>
        <v>374.5</v>
      </c>
      <c r="AP32" s="100">
        <f t="shared" si="5"/>
        <v>131.075</v>
      </c>
      <c r="AQ32" s="80"/>
      <c r="AR32" s="44"/>
      <c r="AS32" s="44"/>
      <c r="AT32" s="44"/>
      <c r="AU32" s="44"/>
      <c r="AV32" s="90"/>
      <c r="AW32" s="75"/>
      <c r="AX32" s="75"/>
      <c r="AY32" s="99" t="s">
        <v>67</v>
      </c>
      <c r="AZ32" s="50"/>
      <c r="BA32" s="50"/>
      <c r="BB32" s="50"/>
      <c r="BC32" s="50"/>
      <c r="BD32" s="50"/>
      <c r="BE32" s="50"/>
      <c r="BF32" s="50"/>
      <c r="BG32" s="50"/>
      <c r="BH32" s="50"/>
    </row>
    <row r="33" spans="1:60" s="51" customFormat="1" ht="60" customHeight="1">
      <c r="A33" s="118" t="s">
        <v>109</v>
      </c>
      <c r="B33" s="48"/>
      <c r="C33" s="70" t="s">
        <v>74</v>
      </c>
      <c r="D33" s="53">
        <v>2013</v>
      </c>
      <c r="E33" s="53">
        <v>2013</v>
      </c>
      <c r="F33" s="73" t="s">
        <v>78</v>
      </c>
      <c r="G33" s="42"/>
      <c r="H33" s="42"/>
      <c r="I33" s="42"/>
      <c r="J33" s="42"/>
      <c r="K33" s="42"/>
      <c r="L33" s="42"/>
      <c r="M33" s="40"/>
      <c r="N33" s="43"/>
      <c r="O33" s="40"/>
      <c r="P33" s="55" t="s">
        <v>77</v>
      </c>
      <c r="Q33" s="100">
        <v>889.8</v>
      </c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15">
        <v>889.83</v>
      </c>
      <c r="AH33" s="81"/>
      <c r="AI33" s="100">
        <f t="shared" si="0"/>
        <v>311.4405</v>
      </c>
      <c r="AJ33" s="100">
        <f t="shared" si="1"/>
        <v>311.4405</v>
      </c>
      <c r="AK33" s="100">
        <f t="shared" si="2"/>
        <v>266.949</v>
      </c>
      <c r="AL33" s="117">
        <v>889.8</v>
      </c>
      <c r="AM33" s="44"/>
      <c r="AN33" s="100">
        <f t="shared" si="3"/>
        <v>311.42999999999995</v>
      </c>
      <c r="AO33" s="100">
        <f t="shared" si="4"/>
        <v>311.42999999999995</v>
      </c>
      <c r="AP33" s="100">
        <f t="shared" si="5"/>
        <v>109.00049999999997</v>
      </c>
      <c r="AQ33" s="80"/>
      <c r="AR33" s="44"/>
      <c r="AS33" s="44"/>
      <c r="AT33" s="44"/>
      <c r="AU33" s="44"/>
      <c r="AV33" s="90"/>
      <c r="AW33" s="75"/>
      <c r="AX33" s="75"/>
      <c r="AY33" s="102" t="s">
        <v>67</v>
      </c>
      <c r="AZ33" s="50"/>
      <c r="BA33" s="50"/>
      <c r="BB33" s="50"/>
      <c r="BC33" s="50"/>
      <c r="BD33" s="50"/>
      <c r="BE33" s="50"/>
      <c r="BF33" s="50"/>
      <c r="BG33" s="50"/>
      <c r="BH33" s="50"/>
    </row>
    <row r="34" spans="1:60" s="51" customFormat="1" ht="60" customHeight="1">
      <c r="A34" s="118" t="s">
        <v>110</v>
      </c>
      <c r="B34" s="48"/>
      <c r="C34" s="70" t="s">
        <v>76</v>
      </c>
      <c r="D34" s="53">
        <v>2012</v>
      </c>
      <c r="E34" s="53">
        <v>2013</v>
      </c>
      <c r="F34" s="41"/>
      <c r="G34" s="42"/>
      <c r="H34" s="42"/>
      <c r="I34" s="42"/>
      <c r="J34" s="42"/>
      <c r="K34" s="42"/>
      <c r="L34" s="42"/>
      <c r="M34" s="40"/>
      <c r="N34" s="43"/>
      <c r="O34" s="40"/>
      <c r="P34" s="42"/>
      <c r="Q34" s="100">
        <v>5000</v>
      </c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115">
        <v>5000</v>
      </c>
      <c r="AH34" s="81"/>
      <c r="AI34" s="100">
        <f t="shared" si="0"/>
        <v>1750</v>
      </c>
      <c r="AJ34" s="100">
        <f t="shared" si="1"/>
        <v>1750</v>
      </c>
      <c r="AK34" s="100">
        <f t="shared" si="2"/>
        <v>1500</v>
      </c>
      <c r="AL34" s="117">
        <v>5000</v>
      </c>
      <c r="AM34" s="44"/>
      <c r="AN34" s="100">
        <f t="shared" si="3"/>
        <v>1750</v>
      </c>
      <c r="AO34" s="100">
        <f t="shared" si="4"/>
        <v>1750</v>
      </c>
      <c r="AP34" s="100">
        <f t="shared" si="5"/>
        <v>612.5</v>
      </c>
      <c r="AQ34" s="80"/>
      <c r="AR34" s="44"/>
      <c r="AS34" s="44"/>
      <c r="AT34" s="44"/>
      <c r="AU34" s="44"/>
      <c r="AV34" s="90"/>
      <c r="AW34" s="75"/>
      <c r="AX34" s="75"/>
      <c r="AY34" s="99" t="s">
        <v>75</v>
      </c>
      <c r="AZ34" s="50"/>
      <c r="BA34" s="50"/>
      <c r="BB34" s="50"/>
      <c r="BC34" s="50"/>
      <c r="BD34" s="50"/>
      <c r="BE34" s="50"/>
      <c r="BF34" s="50"/>
      <c r="BG34" s="50"/>
      <c r="BH34" s="50"/>
    </row>
    <row r="35" spans="1:60" s="51" customFormat="1" ht="60" customHeight="1">
      <c r="A35" s="118" t="s">
        <v>111</v>
      </c>
      <c r="B35" s="48"/>
      <c r="C35" s="70" t="s">
        <v>38</v>
      </c>
      <c r="D35" s="53">
        <v>2013</v>
      </c>
      <c r="E35" s="53">
        <v>2013</v>
      </c>
      <c r="F35" s="73" t="s">
        <v>79</v>
      </c>
      <c r="G35" s="42"/>
      <c r="H35" s="42"/>
      <c r="I35" s="42"/>
      <c r="J35" s="42"/>
      <c r="K35" s="42"/>
      <c r="L35" s="42"/>
      <c r="M35" s="40"/>
      <c r="N35" s="43"/>
      <c r="O35" s="40"/>
      <c r="P35" s="73" t="s">
        <v>80</v>
      </c>
      <c r="Q35" s="100">
        <v>890</v>
      </c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115">
        <v>890</v>
      </c>
      <c r="AH35" s="81"/>
      <c r="AI35" s="100">
        <f t="shared" si="0"/>
        <v>311.5</v>
      </c>
      <c r="AJ35" s="100">
        <f t="shared" si="1"/>
        <v>311.5</v>
      </c>
      <c r="AK35" s="100">
        <f t="shared" si="2"/>
        <v>267</v>
      </c>
      <c r="AL35" s="117">
        <v>890</v>
      </c>
      <c r="AM35" s="44"/>
      <c r="AN35" s="100">
        <f t="shared" si="3"/>
        <v>311.5</v>
      </c>
      <c r="AO35" s="100">
        <f t="shared" si="4"/>
        <v>311.5</v>
      </c>
      <c r="AP35" s="100">
        <f t="shared" si="5"/>
        <v>109.02499999999999</v>
      </c>
      <c r="AQ35" s="80"/>
      <c r="AR35" s="44"/>
      <c r="AS35" s="44"/>
      <c r="AT35" s="44"/>
      <c r="AU35" s="44"/>
      <c r="AV35" s="90"/>
      <c r="AW35" s="75"/>
      <c r="AX35" s="75"/>
      <c r="AY35" s="99" t="s">
        <v>75</v>
      </c>
      <c r="AZ35" s="50"/>
      <c r="BA35" s="50"/>
      <c r="BB35" s="50"/>
      <c r="BC35" s="50"/>
      <c r="BD35" s="50"/>
      <c r="BE35" s="50"/>
      <c r="BF35" s="50"/>
      <c r="BG35" s="50"/>
      <c r="BH35" s="50"/>
    </row>
    <row r="36" spans="1:60" s="51" customFormat="1" ht="60" customHeight="1">
      <c r="A36" s="118" t="s">
        <v>112</v>
      </c>
      <c r="B36" s="48"/>
      <c r="C36" s="70" t="s">
        <v>81</v>
      </c>
      <c r="D36" s="53">
        <v>2012</v>
      </c>
      <c r="E36" s="53">
        <v>2013</v>
      </c>
      <c r="F36" s="73" t="s">
        <v>82</v>
      </c>
      <c r="G36" s="42"/>
      <c r="H36" s="42"/>
      <c r="I36" s="42"/>
      <c r="J36" s="42"/>
      <c r="K36" s="42"/>
      <c r="L36" s="42"/>
      <c r="M36" s="40"/>
      <c r="N36" s="43"/>
      <c r="O36" s="40"/>
      <c r="P36" s="73" t="s">
        <v>83</v>
      </c>
      <c r="Q36" s="73">
        <v>7623.08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116">
        <v>7623.08</v>
      </c>
      <c r="AH36" s="81"/>
      <c r="AI36" s="100">
        <f t="shared" si="0"/>
        <v>2668.078</v>
      </c>
      <c r="AJ36" s="100">
        <f t="shared" si="1"/>
        <v>2668.078</v>
      </c>
      <c r="AK36" s="100">
        <f t="shared" si="2"/>
        <v>2286.924</v>
      </c>
      <c r="AL36" s="117">
        <v>7623.08</v>
      </c>
      <c r="AM36" s="44"/>
      <c r="AN36" s="100">
        <f t="shared" si="3"/>
        <v>2668.078</v>
      </c>
      <c r="AO36" s="100">
        <f t="shared" si="4"/>
        <v>2668.078</v>
      </c>
      <c r="AP36" s="100">
        <f t="shared" si="5"/>
        <v>933.8272999999999</v>
      </c>
      <c r="AQ36" s="80"/>
      <c r="AR36" s="44"/>
      <c r="AS36" s="44"/>
      <c r="AT36" s="44"/>
      <c r="AU36" s="44"/>
      <c r="AV36" s="90"/>
      <c r="AW36" s="75"/>
      <c r="AX36" s="75"/>
      <c r="AY36" s="99" t="s">
        <v>75</v>
      </c>
      <c r="AZ36" s="50"/>
      <c r="BA36" s="50"/>
      <c r="BB36" s="50"/>
      <c r="BC36" s="50"/>
      <c r="BD36" s="50"/>
      <c r="BE36" s="50"/>
      <c r="BF36" s="50"/>
      <c r="BG36" s="50"/>
      <c r="BH36" s="50"/>
    </row>
    <row r="37" spans="1:60" s="51" customFormat="1" ht="60" customHeight="1">
      <c r="A37" s="118" t="s">
        <v>113</v>
      </c>
      <c r="B37" s="48"/>
      <c r="C37" s="70" t="s">
        <v>84</v>
      </c>
      <c r="D37" s="53">
        <v>2012</v>
      </c>
      <c r="E37" s="53">
        <v>2013</v>
      </c>
      <c r="F37" s="73" t="s">
        <v>85</v>
      </c>
      <c r="G37" s="42"/>
      <c r="H37" s="42"/>
      <c r="I37" s="42"/>
      <c r="J37" s="42"/>
      <c r="K37" s="42"/>
      <c r="L37" s="42"/>
      <c r="M37" s="40"/>
      <c r="N37" s="43"/>
      <c r="O37" s="40"/>
      <c r="P37" s="42"/>
      <c r="Q37" s="100">
        <v>1200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115">
        <v>1200</v>
      </c>
      <c r="AH37" s="81"/>
      <c r="AI37" s="100">
        <f t="shared" si="0"/>
        <v>420</v>
      </c>
      <c r="AJ37" s="100">
        <f t="shared" si="1"/>
        <v>420</v>
      </c>
      <c r="AK37" s="100">
        <f t="shared" si="2"/>
        <v>360</v>
      </c>
      <c r="AL37" s="117">
        <v>1200</v>
      </c>
      <c r="AM37" s="44"/>
      <c r="AN37" s="100">
        <f t="shared" si="3"/>
        <v>420</v>
      </c>
      <c r="AO37" s="100">
        <f t="shared" si="4"/>
        <v>420</v>
      </c>
      <c r="AP37" s="100">
        <f t="shared" si="5"/>
        <v>147</v>
      </c>
      <c r="AQ37" s="80"/>
      <c r="AR37" s="44"/>
      <c r="AS37" s="44"/>
      <c r="AT37" s="44"/>
      <c r="AU37" s="44"/>
      <c r="AV37" s="90"/>
      <c r="AW37" s="75"/>
      <c r="AX37" s="75"/>
      <c r="AY37" s="99" t="s">
        <v>75</v>
      </c>
      <c r="AZ37" s="50"/>
      <c r="BA37" s="50"/>
      <c r="BB37" s="50"/>
      <c r="BC37" s="50"/>
      <c r="BD37" s="50"/>
      <c r="BE37" s="50"/>
      <c r="BF37" s="50"/>
      <c r="BG37" s="50"/>
      <c r="BH37" s="50"/>
    </row>
    <row r="38" spans="1:60" s="51" customFormat="1" ht="60" customHeight="1">
      <c r="A38" s="118" t="s">
        <v>114</v>
      </c>
      <c r="B38" s="48"/>
      <c r="C38" s="72" t="s">
        <v>123</v>
      </c>
      <c r="D38" s="53">
        <v>2012</v>
      </c>
      <c r="E38" s="53">
        <v>2013</v>
      </c>
      <c r="F38" s="55" t="s">
        <v>121</v>
      </c>
      <c r="G38" s="56"/>
      <c r="H38" s="56"/>
      <c r="I38" s="56"/>
      <c r="J38" s="56"/>
      <c r="K38" s="57"/>
      <c r="L38" s="56"/>
      <c r="M38" s="57"/>
      <c r="N38" s="58"/>
      <c r="O38" s="57"/>
      <c r="P38" s="56" t="s">
        <v>122</v>
      </c>
      <c r="Q38" s="71">
        <v>1520</v>
      </c>
      <c r="R38" s="83"/>
      <c r="S38" s="82"/>
      <c r="T38" s="82"/>
      <c r="U38" s="82"/>
      <c r="V38" s="82"/>
      <c r="W38" s="84"/>
      <c r="X38" s="82"/>
      <c r="Y38" s="82"/>
      <c r="Z38" s="82"/>
      <c r="AA38" s="82"/>
      <c r="AB38" s="85"/>
      <c r="AC38" s="82"/>
      <c r="AD38" s="82"/>
      <c r="AE38" s="82"/>
      <c r="AF38" s="82"/>
      <c r="AG38" s="115">
        <v>1520</v>
      </c>
      <c r="AH38" s="100"/>
      <c r="AI38" s="100">
        <f>AG38*35%</f>
        <v>532</v>
      </c>
      <c r="AJ38" s="100">
        <f>AG38*35%</f>
        <v>532</v>
      </c>
      <c r="AK38" s="100">
        <f>AG38*30%</f>
        <v>456</v>
      </c>
      <c r="AL38" s="117">
        <v>1520</v>
      </c>
      <c r="AM38" s="54"/>
      <c r="AN38" s="100">
        <f>AL38*35%</f>
        <v>532</v>
      </c>
      <c r="AO38" s="100">
        <f>AL38*35%</f>
        <v>532</v>
      </c>
      <c r="AP38" s="100">
        <f>AL38*30%</f>
        <v>456</v>
      </c>
      <c r="AQ38" s="80"/>
      <c r="AR38" s="44"/>
      <c r="AS38" s="44"/>
      <c r="AT38" s="44"/>
      <c r="AU38" s="44"/>
      <c r="AV38" s="90"/>
      <c r="AW38" s="75"/>
      <c r="AX38" s="75"/>
      <c r="AY38" s="99" t="s">
        <v>75</v>
      </c>
      <c r="AZ38" s="50"/>
      <c r="BA38" s="50"/>
      <c r="BB38" s="50"/>
      <c r="BC38" s="50"/>
      <c r="BD38" s="50"/>
      <c r="BE38" s="50"/>
      <c r="BF38" s="50"/>
      <c r="BG38" s="50"/>
      <c r="BH38" s="50"/>
    </row>
    <row r="39" spans="1:60" s="51" customFormat="1" ht="18.75">
      <c r="A39" s="47"/>
      <c r="B39" s="48"/>
      <c r="C39" s="49" t="s">
        <v>39</v>
      </c>
      <c r="D39" s="48"/>
      <c r="E39" s="48"/>
      <c r="F39" s="41"/>
      <c r="G39" s="42"/>
      <c r="H39" s="42"/>
      <c r="I39" s="42"/>
      <c r="J39" s="42"/>
      <c r="K39" s="40"/>
      <c r="L39" s="42"/>
      <c r="M39" s="40"/>
      <c r="N39" s="43"/>
      <c r="O39" s="40"/>
      <c r="P39" s="42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42"/>
      <c r="AH39" s="81"/>
      <c r="AI39" s="100"/>
      <c r="AJ39" s="100"/>
      <c r="AK39" s="100"/>
      <c r="AL39" s="106"/>
      <c r="AM39" s="44"/>
      <c r="AN39" s="100"/>
      <c r="AO39" s="100"/>
      <c r="AP39" s="100"/>
      <c r="AQ39" s="80"/>
      <c r="AR39" s="44"/>
      <c r="AS39" s="44"/>
      <c r="AT39" s="44"/>
      <c r="AU39" s="44"/>
      <c r="AV39" s="90"/>
      <c r="AW39" s="75"/>
      <c r="AX39" s="75"/>
      <c r="AY39" s="98"/>
      <c r="AZ39" s="50"/>
      <c r="BA39" s="50"/>
      <c r="BB39" s="50"/>
      <c r="BC39" s="50"/>
      <c r="BD39" s="50"/>
      <c r="BE39" s="50"/>
      <c r="BF39" s="50"/>
      <c r="BG39" s="50"/>
      <c r="BH39" s="50"/>
    </row>
    <row r="40" spans="1:60" s="51" customFormat="1" ht="78.75">
      <c r="A40" s="118" t="s">
        <v>115</v>
      </c>
      <c r="B40" s="48"/>
      <c r="C40" s="72" t="s">
        <v>35</v>
      </c>
      <c r="D40" s="72">
        <v>2013</v>
      </c>
      <c r="E40" s="72">
        <v>2013</v>
      </c>
      <c r="F40" s="41"/>
      <c r="G40" s="42"/>
      <c r="H40" s="42"/>
      <c r="I40" s="42"/>
      <c r="J40" s="42"/>
      <c r="K40" s="40"/>
      <c r="L40" s="42"/>
      <c r="M40" s="40"/>
      <c r="N40" s="43"/>
      <c r="O40" s="40"/>
      <c r="P40" s="42"/>
      <c r="Q40" s="71">
        <v>2500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15">
        <v>2500</v>
      </c>
      <c r="AH40" s="81"/>
      <c r="AI40" s="100">
        <f t="shared" si="0"/>
        <v>875</v>
      </c>
      <c r="AJ40" s="100">
        <f t="shared" si="1"/>
        <v>875</v>
      </c>
      <c r="AK40" s="100">
        <f t="shared" si="2"/>
        <v>750</v>
      </c>
      <c r="AL40" s="117">
        <v>2500</v>
      </c>
      <c r="AM40" s="44"/>
      <c r="AN40" s="100">
        <f t="shared" si="3"/>
        <v>875</v>
      </c>
      <c r="AO40" s="100">
        <f t="shared" si="4"/>
        <v>875</v>
      </c>
      <c r="AP40" s="100">
        <f>AN40*35%</f>
        <v>306.25</v>
      </c>
      <c r="AQ40" s="80"/>
      <c r="AR40" s="44"/>
      <c r="AS40" s="44"/>
      <c r="AT40" s="44"/>
      <c r="AU40" s="44"/>
      <c r="AV40" s="90"/>
      <c r="AW40" s="75"/>
      <c r="AX40" s="75"/>
      <c r="AY40" s="98"/>
      <c r="AZ40" s="50"/>
      <c r="BA40" s="50"/>
      <c r="BB40" s="50"/>
      <c r="BC40" s="50"/>
      <c r="BD40" s="50"/>
      <c r="BE40" s="50"/>
      <c r="BF40" s="50"/>
      <c r="BG40" s="50"/>
      <c r="BH40" s="50"/>
    </row>
    <row r="41" spans="1:60" s="51" customFormat="1" ht="18.75">
      <c r="A41" s="44"/>
      <c r="B41" s="48"/>
      <c r="C41" s="49" t="s">
        <v>133</v>
      </c>
      <c r="D41" s="48"/>
      <c r="E41" s="48"/>
      <c r="F41" s="41"/>
      <c r="G41" s="42" t="e">
        <f>SUM(#REF!)</f>
        <v>#REF!</v>
      </c>
      <c r="H41" s="42" t="e">
        <f>SUM(#REF!)</f>
        <v>#REF!</v>
      </c>
      <c r="I41" s="42" t="e">
        <f>SUM(#REF!)</f>
        <v>#REF!</v>
      </c>
      <c r="J41" s="42" t="e">
        <f>SUM(#REF!)</f>
        <v>#REF!</v>
      </c>
      <c r="K41" s="40" t="e">
        <f>SUM(#REF!)</f>
        <v>#REF!</v>
      </c>
      <c r="L41" s="42" t="e">
        <f>SUM(#REF!)</f>
        <v>#REF!</v>
      </c>
      <c r="M41" s="40"/>
      <c r="N41" s="43"/>
      <c r="O41" s="40"/>
      <c r="P41" s="42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42"/>
      <c r="AH41" s="81"/>
      <c r="AI41" s="100"/>
      <c r="AJ41" s="100"/>
      <c r="AK41" s="100"/>
      <c r="AL41" s="44"/>
      <c r="AM41" s="44"/>
      <c r="AN41" s="100"/>
      <c r="AO41" s="100"/>
      <c r="AP41" s="100"/>
      <c r="AQ41" s="44"/>
      <c r="AR41" s="44"/>
      <c r="AS41" s="44"/>
      <c r="AT41" s="44"/>
      <c r="AU41" s="44"/>
      <c r="AV41" s="90"/>
      <c r="AW41" s="75"/>
      <c r="AX41" s="75"/>
      <c r="AY41" s="98"/>
      <c r="AZ41" s="50"/>
      <c r="BA41" s="50"/>
      <c r="BB41" s="50"/>
      <c r="BC41" s="50"/>
      <c r="BD41" s="50"/>
      <c r="BE41" s="50"/>
      <c r="BF41" s="50"/>
      <c r="BG41" s="50"/>
      <c r="BH41" s="50"/>
    </row>
    <row r="42" spans="1:60" s="51" customFormat="1" ht="49.5" customHeight="1">
      <c r="A42" s="118" t="s">
        <v>116</v>
      </c>
      <c r="B42" s="75"/>
      <c r="C42" s="101" t="s">
        <v>94</v>
      </c>
      <c r="D42" s="101">
        <v>2012</v>
      </c>
      <c r="E42" s="101">
        <v>2013</v>
      </c>
      <c r="F42" s="72" t="s">
        <v>53</v>
      </c>
      <c r="G42" s="77"/>
      <c r="H42" s="77"/>
      <c r="I42" s="77"/>
      <c r="J42" s="77"/>
      <c r="K42" s="78"/>
      <c r="L42" s="77"/>
      <c r="M42" s="78"/>
      <c r="N42" s="79"/>
      <c r="O42" s="78"/>
      <c r="P42" s="77"/>
      <c r="Q42" s="71">
        <v>3626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15">
        <v>3626</v>
      </c>
      <c r="AH42" s="86"/>
      <c r="AI42" s="100">
        <f t="shared" si="0"/>
        <v>1269.1</v>
      </c>
      <c r="AJ42" s="100">
        <f t="shared" si="1"/>
        <v>1269.1</v>
      </c>
      <c r="AK42" s="100">
        <f t="shared" si="2"/>
        <v>1087.8</v>
      </c>
      <c r="AL42" s="117">
        <v>3626</v>
      </c>
      <c r="AM42" s="74"/>
      <c r="AN42" s="100">
        <f t="shared" si="3"/>
        <v>1269.1</v>
      </c>
      <c r="AO42" s="100">
        <f t="shared" si="4"/>
        <v>1269.1</v>
      </c>
      <c r="AP42" s="100">
        <f>AN42*35%</f>
        <v>444.18499999999995</v>
      </c>
      <c r="AQ42" s="80"/>
      <c r="AR42" s="74"/>
      <c r="AS42" s="74"/>
      <c r="AT42" s="74"/>
      <c r="AU42" s="74"/>
      <c r="AV42" s="93"/>
      <c r="AW42" s="75"/>
      <c r="AX42" s="75"/>
      <c r="AY42" s="98"/>
      <c r="AZ42" s="50"/>
      <c r="BA42" s="50"/>
      <c r="BB42" s="50"/>
      <c r="BC42" s="50"/>
      <c r="BD42" s="50"/>
      <c r="BE42" s="50"/>
      <c r="BF42" s="50"/>
      <c r="BG42" s="50"/>
      <c r="BH42" s="50"/>
    </row>
    <row r="43" spans="1:60" s="51" customFormat="1" ht="49.5" customHeight="1">
      <c r="A43" s="118" t="s">
        <v>117</v>
      </c>
      <c r="B43" s="75"/>
      <c r="C43" s="101" t="s">
        <v>89</v>
      </c>
      <c r="D43" s="101">
        <v>2012</v>
      </c>
      <c r="E43" s="101">
        <v>2013</v>
      </c>
      <c r="F43" s="73" t="s">
        <v>90</v>
      </c>
      <c r="G43" s="77"/>
      <c r="H43" s="77"/>
      <c r="I43" s="77"/>
      <c r="J43" s="77"/>
      <c r="K43" s="78"/>
      <c r="L43" s="77"/>
      <c r="M43" s="78"/>
      <c r="N43" s="79"/>
      <c r="O43" s="78"/>
      <c r="P43" s="77"/>
      <c r="Q43" s="71">
        <v>2918.53</v>
      </c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115">
        <v>2918.53</v>
      </c>
      <c r="AH43" s="86"/>
      <c r="AI43" s="100">
        <f t="shared" si="0"/>
        <v>1021.4855</v>
      </c>
      <c r="AJ43" s="100">
        <f t="shared" si="1"/>
        <v>1021.4855</v>
      </c>
      <c r="AK43" s="100">
        <f t="shared" si="2"/>
        <v>875.5590000000001</v>
      </c>
      <c r="AL43" s="117">
        <v>2918.5</v>
      </c>
      <c r="AM43" s="74"/>
      <c r="AN43" s="100">
        <f t="shared" si="3"/>
        <v>1021.4749999999999</v>
      </c>
      <c r="AO43" s="100">
        <f t="shared" si="4"/>
        <v>1021.4749999999999</v>
      </c>
      <c r="AP43" s="100">
        <f>AN43*35%</f>
        <v>357.51624999999996</v>
      </c>
      <c r="AQ43" s="80"/>
      <c r="AR43" s="74"/>
      <c r="AS43" s="74"/>
      <c r="AT43" s="74"/>
      <c r="AU43" s="74"/>
      <c r="AV43" s="93"/>
      <c r="AW43" s="75"/>
      <c r="AX43" s="75"/>
      <c r="AY43" s="98"/>
      <c r="AZ43" s="50"/>
      <c r="BA43" s="50"/>
      <c r="BB43" s="50"/>
      <c r="BC43" s="50"/>
      <c r="BD43" s="50"/>
      <c r="BE43" s="50"/>
      <c r="BF43" s="50"/>
      <c r="BG43" s="50"/>
      <c r="BH43" s="50"/>
    </row>
    <row r="44" spans="1:60" s="51" customFormat="1" ht="49.5" customHeight="1">
      <c r="A44" s="118" t="s">
        <v>118</v>
      </c>
      <c r="B44" s="75"/>
      <c r="C44" s="101" t="s">
        <v>88</v>
      </c>
      <c r="D44" s="101">
        <v>2012</v>
      </c>
      <c r="E44" s="101">
        <v>2013</v>
      </c>
      <c r="F44" s="76"/>
      <c r="G44" s="77"/>
      <c r="H44" s="77"/>
      <c r="I44" s="77"/>
      <c r="J44" s="77"/>
      <c r="K44" s="78"/>
      <c r="L44" s="77"/>
      <c r="M44" s="78"/>
      <c r="N44" s="79"/>
      <c r="O44" s="78"/>
      <c r="P44" s="77"/>
      <c r="Q44" s="71">
        <v>8188.57</v>
      </c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116">
        <v>8188.57</v>
      </c>
      <c r="AH44" s="86"/>
      <c r="AI44" s="100">
        <f t="shared" si="0"/>
        <v>2865.9995</v>
      </c>
      <c r="AJ44" s="100">
        <f t="shared" si="1"/>
        <v>2865.9995</v>
      </c>
      <c r="AK44" s="100">
        <f t="shared" si="2"/>
        <v>2456.571</v>
      </c>
      <c r="AL44" s="117">
        <v>8188.57</v>
      </c>
      <c r="AM44" s="74"/>
      <c r="AN44" s="100">
        <f t="shared" si="3"/>
        <v>2865.9995</v>
      </c>
      <c r="AO44" s="100">
        <f t="shared" si="4"/>
        <v>2865.9995</v>
      </c>
      <c r="AP44" s="100">
        <f>AN44*35%</f>
        <v>1003.0998249999999</v>
      </c>
      <c r="AQ44" s="80"/>
      <c r="AR44" s="74"/>
      <c r="AS44" s="74"/>
      <c r="AT44" s="74"/>
      <c r="AU44" s="74"/>
      <c r="AV44" s="93"/>
      <c r="AW44" s="75"/>
      <c r="AX44" s="75"/>
      <c r="AY44" s="98"/>
      <c r="AZ44" s="50"/>
      <c r="BA44" s="50"/>
      <c r="BB44" s="50"/>
      <c r="BC44" s="50"/>
      <c r="BD44" s="50"/>
      <c r="BE44" s="50"/>
      <c r="BF44" s="50"/>
      <c r="BG44" s="50"/>
      <c r="BH44" s="50"/>
    </row>
    <row r="45" spans="1:60" s="51" customFormat="1" ht="49.5" customHeight="1">
      <c r="A45" s="118" t="s">
        <v>119</v>
      </c>
      <c r="B45" s="75"/>
      <c r="C45" s="101" t="s">
        <v>86</v>
      </c>
      <c r="D45" s="101">
        <v>2012</v>
      </c>
      <c r="E45" s="101">
        <v>2013</v>
      </c>
      <c r="F45" s="73" t="s">
        <v>87</v>
      </c>
      <c r="G45" s="77"/>
      <c r="H45" s="77"/>
      <c r="I45" s="77"/>
      <c r="J45" s="77"/>
      <c r="K45" s="78"/>
      <c r="L45" s="77"/>
      <c r="M45" s="78"/>
      <c r="N45" s="79"/>
      <c r="O45" s="78"/>
      <c r="P45" s="77"/>
      <c r="Q45" s="71">
        <v>3214.45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115">
        <v>3214.45</v>
      </c>
      <c r="AH45" s="86"/>
      <c r="AI45" s="100">
        <f t="shared" si="0"/>
        <v>1125.0575</v>
      </c>
      <c r="AJ45" s="100">
        <f t="shared" si="1"/>
        <v>1125.0575</v>
      </c>
      <c r="AK45" s="100">
        <f t="shared" si="2"/>
        <v>964.3349999999999</v>
      </c>
      <c r="AL45" s="117">
        <v>3214.5</v>
      </c>
      <c r="AM45" s="74"/>
      <c r="AN45" s="100">
        <f t="shared" si="3"/>
        <v>1125.0749999999998</v>
      </c>
      <c r="AO45" s="100">
        <f t="shared" si="4"/>
        <v>1125.0749999999998</v>
      </c>
      <c r="AP45" s="100">
        <f>AN45*35%</f>
        <v>393.7762499999999</v>
      </c>
      <c r="AQ45" s="74"/>
      <c r="AR45" s="74"/>
      <c r="AS45" s="74"/>
      <c r="AT45" s="74"/>
      <c r="AU45" s="74"/>
      <c r="AV45" s="93"/>
      <c r="AW45" s="75"/>
      <c r="AX45" s="75"/>
      <c r="AY45" s="98"/>
      <c r="AZ45" s="50"/>
      <c r="BA45" s="50"/>
      <c r="BB45" s="50"/>
      <c r="BC45" s="50"/>
      <c r="BD45" s="50"/>
      <c r="BE45" s="50"/>
      <c r="BF45" s="50"/>
      <c r="BG45" s="50"/>
      <c r="BH45" s="50"/>
    </row>
    <row r="46" spans="1:60" s="67" customFormat="1" ht="59.25" customHeight="1">
      <c r="A46" s="59"/>
      <c r="B46" s="60"/>
      <c r="C46" s="60" t="s">
        <v>34</v>
      </c>
      <c r="D46" s="60"/>
      <c r="E46" s="60" t="s">
        <v>92</v>
      </c>
      <c r="F46" s="61"/>
      <c r="G46" s="62"/>
      <c r="H46" s="62"/>
      <c r="I46" s="63"/>
      <c r="J46" s="63"/>
      <c r="K46" s="64"/>
      <c r="L46" s="63"/>
      <c r="M46" s="64"/>
      <c r="N46" s="65"/>
      <c r="O46" s="64"/>
      <c r="P46" s="63"/>
      <c r="Q46" s="62"/>
      <c r="R46" s="87"/>
      <c r="S46" s="87"/>
      <c r="T46" s="62"/>
      <c r="U46" s="62"/>
      <c r="V46" s="62"/>
      <c r="W46" s="87"/>
      <c r="X46" s="62"/>
      <c r="Y46" s="62"/>
      <c r="Z46" s="62"/>
      <c r="AA46" s="62"/>
      <c r="AB46" s="87"/>
      <c r="AC46" s="62"/>
      <c r="AD46" s="62"/>
      <c r="AE46" s="62"/>
      <c r="AF46" s="62"/>
      <c r="AG46" s="108"/>
      <c r="AH46" s="87"/>
      <c r="AI46" s="66"/>
      <c r="AJ46" s="66"/>
      <c r="AK46" s="66"/>
      <c r="AL46" s="68"/>
      <c r="AM46" s="66"/>
      <c r="AN46" s="66"/>
      <c r="AO46" s="66"/>
      <c r="AP46" s="66"/>
      <c r="AQ46" s="66"/>
      <c r="AR46" s="66"/>
      <c r="AS46" s="66"/>
      <c r="AT46" s="66"/>
      <c r="AU46" s="66"/>
      <c r="AV46" s="69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</row>
    <row r="47" spans="5:43" ht="37.5" customHeight="1">
      <c r="E47" s="60" t="s">
        <v>132</v>
      </c>
      <c r="R47" s="11"/>
      <c r="S47" s="9"/>
      <c r="AG47" s="109"/>
      <c r="AH47" s="9"/>
      <c r="AQ47" s="8"/>
    </row>
    <row r="48" spans="1:60" s="67" customFormat="1" ht="33.75" customHeight="1">
      <c r="A48" s="59"/>
      <c r="B48" s="60"/>
      <c r="C48" s="60"/>
      <c r="D48" s="60"/>
      <c r="E48" s="60" t="s">
        <v>93</v>
      </c>
      <c r="F48" s="61"/>
      <c r="G48" s="62"/>
      <c r="H48" s="62"/>
      <c r="I48" s="63"/>
      <c r="J48" s="63"/>
      <c r="K48" s="64"/>
      <c r="L48" s="63"/>
      <c r="M48" s="64"/>
      <c r="N48" s="65"/>
      <c r="O48" s="64"/>
      <c r="P48" s="63"/>
      <c r="Q48" s="66"/>
      <c r="S48" s="68"/>
      <c r="T48" s="66"/>
      <c r="U48" s="66"/>
      <c r="V48" s="66"/>
      <c r="W48" s="68"/>
      <c r="X48" s="66"/>
      <c r="Y48" s="66"/>
      <c r="Z48" s="66"/>
      <c r="AA48" s="66"/>
      <c r="AB48" s="68"/>
      <c r="AC48" s="66"/>
      <c r="AD48" s="66"/>
      <c r="AE48" s="66"/>
      <c r="AF48" s="66"/>
      <c r="AG48" s="110"/>
      <c r="AH48" s="68"/>
      <c r="AI48" s="66"/>
      <c r="AJ48" s="66"/>
      <c r="AK48" s="66"/>
      <c r="AL48" s="68"/>
      <c r="AM48" s="66"/>
      <c r="AN48" s="66"/>
      <c r="AO48" s="66"/>
      <c r="AP48" s="66"/>
      <c r="AQ48" s="66"/>
      <c r="AR48" s="66"/>
      <c r="AS48" s="66"/>
      <c r="AT48" s="66"/>
      <c r="AU48" s="66"/>
      <c r="AV48" s="69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</row>
    <row r="49" spans="18:43" ht="39" customHeight="1">
      <c r="R49" s="11"/>
      <c r="S49" s="9"/>
      <c r="AG49" s="109"/>
      <c r="AH49" s="9"/>
      <c r="AQ49" s="8"/>
    </row>
    <row r="50" spans="1:60" s="67" customFormat="1" ht="18.75">
      <c r="A50" s="59"/>
      <c r="B50" s="60"/>
      <c r="C50" s="60"/>
      <c r="D50" s="60"/>
      <c r="E50" s="60"/>
      <c r="F50" s="61"/>
      <c r="G50" s="62"/>
      <c r="H50" s="62"/>
      <c r="I50" s="63"/>
      <c r="J50" s="63"/>
      <c r="K50" s="64"/>
      <c r="L50" s="63"/>
      <c r="M50" s="64"/>
      <c r="N50" s="65"/>
      <c r="O50" s="64"/>
      <c r="P50" s="63"/>
      <c r="Q50" s="66"/>
      <c r="S50" s="68"/>
      <c r="T50" s="66"/>
      <c r="U50" s="66"/>
      <c r="V50" s="66"/>
      <c r="W50" s="68"/>
      <c r="X50" s="66"/>
      <c r="Y50" s="66"/>
      <c r="Z50" s="66"/>
      <c r="AA50" s="66"/>
      <c r="AB50" s="68"/>
      <c r="AC50" s="66"/>
      <c r="AD50" s="66"/>
      <c r="AE50" s="66"/>
      <c r="AF50" s="66"/>
      <c r="AG50" s="110"/>
      <c r="AH50" s="68"/>
      <c r="AI50" s="66"/>
      <c r="AJ50" s="66"/>
      <c r="AK50" s="66"/>
      <c r="AL50" s="68"/>
      <c r="AM50" s="66"/>
      <c r="AN50" s="66"/>
      <c r="AO50" s="66"/>
      <c r="AP50" s="66"/>
      <c r="AQ50" s="66"/>
      <c r="AR50" s="66"/>
      <c r="AS50" s="66"/>
      <c r="AT50" s="66"/>
      <c r="AU50" s="66"/>
      <c r="AV50" s="69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</row>
    <row r="51" spans="18:43" ht="37.5" customHeight="1">
      <c r="R51" s="11"/>
      <c r="S51" s="9"/>
      <c r="AG51" s="109"/>
      <c r="AH51" s="9"/>
      <c r="AQ51" s="8"/>
    </row>
    <row r="52" spans="1:60" s="67" customFormat="1" ht="18.75">
      <c r="A52" s="59"/>
      <c r="B52" s="60"/>
      <c r="C52" s="60"/>
      <c r="D52" s="60"/>
      <c r="E52" s="60"/>
      <c r="F52" s="61"/>
      <c r="G52" s="62"/>
      <c r="H52" s="62"/>
      <c r="I52" s="63"/>
      <c r="J52" s="63"/>
      <c r="K52" s="64"/>
      <c r="L52" s="63"/>
      <c r="M52" s="64"/>
      <c r="N52" s="65"/>
      <c r="O52" s="64"/>
      <c r="P52" s="63"/>
      <c r="Q52" s="66"/>
      <c r="S52" s="68"/>
      <c r="T52" s="66"/>
      <c r="U52" s="66"/>
      <c r="V52" s="66"/>
      <c r="W52" s="68"/>
      <c r="X52" s="66"/>
      <c r="Y52" s="66"/>
      <c r="Z52" s="66"/>
      <c r="AA52" s="66"/>
      <c r="AB52" s="68"/>
      <c r="AC52" s="66"/>
      <c r="AD52" s="66"/>
      <c r="AE52" s="66"/>
      <c r="AF52" s="66"/>
      <c r="AG52" s="110"/>
      <c r="AH52" s="68"/>
      <c r="AI52" s="66"/>
      <c r="AJ52" s="66"/>
      <c r="AK52" s="66"/>
      <c r="AL52" s="68"/>
      <c r="AM52" s="66"/>
      <c r="AN52" s="66"/>
      <c r="AO52" s="66"/>
      <c r="AP52" s="66"/>
      <c r="AQ52" s="66"/>
      <c r="AR52" s="66"/>
      <c r="AS52" s="66"/>
      <c r="AT52" s="66"/>
      <c r="AU52" s="66"/>
      <c r="AV52" s="69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</row>
    <row r="53" spans="18:43" ht="39.75" customHeight="1">
      <c r="R53" s="11"/>
      <c r="S53" s="9"/>
      <c r="AG53" s="109"/>
      <c r="AH53" s="9"/>
      <c r="AQ53" s="8"/>
    </row>
    <row r="54" spans="1:60" s="67" customFormat="1" ht="18.75">
      <c r="A54" s="59"/>
      <c r="B54" s="60"/>
      <c r="C54" s="60"/>
      <c r="D54" s="60"/>
      <c r="E54" s="60"/>
      <c r="F54" s="61"/>
      <c r="G54" s="62"/>
      <c r="H54" s="62"/>
      <c r="I54" s="63"/>
      <c r="J54" s="63"/>
      <c r="K54" s="64"/>
      <c r="L54" s="63"/>
      <c r="M54" s="64"/>
      <c r="N54" s="65"/>
      <c r="O54" s="64"/>
      <c r="P54" s="63"/>
      <c r="Q54" s="66"/>
      <c r="S54" s="68"/>
      <c r="T54" s="66"/>
      <c r="U54" s="66"/>
      <c r="V54" s="66"/>
      <c r="W54" s="68"/>
      <c r="X54" s="66"/>
      <c r="Y54" s="66"/>
      <c r="Z54" s="66"/>
      <c r="AA54" s="66"/>
      <c r="AB54" s="68"/>
      <c r="AC54" s="66"/>
      <c r="AD54" s="66"/>
      <c r="AE54" s="66"/>
      <c r="AF54" s="66"/>
      <c r="AG54" s="110"/>
      <c r="AH54" s="68"/>
      <c r="AI54" s="66"/>
      <c r="AJ54" s="66"/>
      <c r="AK54" s="66"/>
      <c r="AL54" s="68"/>
      <c r="AM54" s="66"/>
      <c r="AN54" s="66"/>
      <c r="AO54" s="66"/>
      <c r="AP54" s="66"/>
      <c r="AQ54" s="66"/>
      <c r="AR54" s="66"/>
      <c r="AS54" s="66"/>
      <c r="AT54" s="66"/>
      <c r="AU54" s="66"/>
      <c r="AV54" s="69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</row>
    <row r="55" spans="1:60" s="67" customFormat="1" ht="36.75" customHeight="1">
      <c r="A55" s="59"/>
      <c r="B55" s="60"/>
      <c r="C55" s="60"/>
      <c r="D55" s="60"/>
      <c r="E55" s="60"/>
      <c r="F55" s="61"/>
      <c r="G55" s="62"/>
      <c r="H55" s="62"/>
      <c r="I55" s="63"/>
      <c r="J55" s="63"/>
      <c r="K55" s="64"/>
      <c r="L55" s="63"/>
      <c r="M55" s="64"/>
      <c r="N55" s="65"/>
      <c r="O55" s="64"/>
      <c r="P55" s="63"/>
      <c r="Q55" s="66"/>
      <c r="S55" s="68"/>
      <c r="T55" s="66"/>
      <c r="U55" s="66"/>
      <c r="V55" s="66"/>
      <c r="W55" s="68"/>
      <c r="X55" s="66"/>
      <c r="Y55" s="66"/>
      <c r="Z55" s="66"/>
      <c r="AA55" s="66"/>
      <c r="AB55" s="68"/>
      <c r="AC55" s="66"/>
      <c r="AD55" s="66"/>
      <c r="AE55" s="66"/>
      <c r="AF55" s="66"/>
      <c r="AG55" s="110"/>
      <c r="AH55" s="68"/>
      <c r="AI55" s="66"/>
      <c r="AJ55" s="66"/>
      <c r="AK55" s="66"/>
      <c r="AL55" s="68"/>
      <c r="AM55" s="66"/>
      <c r="AN55" s="66"/>
      <c r="AO55" s="66"/>
      <c r="AP55" s="66"/>
      <c r="AQ55" s="66"/>
      <c r="AR55" s="66"/>
      <c r="AS55" s="66"/>
      <c r="AT55" s="66"/>
      <c r="AU55" s="66"/>
      <c r="AV55" s="69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</row>
    <row r="56" spans="1:60" s="67" customFormat="1" ht="18.75">
      <c r="A56" s="59"/>
      <c r="B56" s="60"/>
      <c r="C56" s="60"/>
      <c r="D56" s="60"/>
      <c r="E56" s="60"/>
      <c r="F56" s="61"/>
      <c r="G56" s="62"/>
      <c r="H56" s="62"/>
      <c r="I56" s="63"/>
      <c r="J56" s="63"/>
      <c r="K56" s="64"/>
      <c r="L56" s="63"/>
      <c r="M56" s="64"/>
      <c r="N56" s="65"/>
      <c r="O56" s="64"/>
      <c r="P56" s="63"/>
      <c r="Q56" s="66"/>
      <c r="S56" s="68"/>
      <c r="T56" s="66"/>
      <c r="U56" s="66"/>
      <c r="V56" s="66"/>
      <c r="W56" s="68"/>
      <c r="X56" s="66"/>
      <c r="Y56" s="66"/>
      <c r="Z56" s="66"/>
      <c r="AA56" s="66"/>
      <c r="AB56" s="68"/>
      <c r="AC56" s="66"/>
      <c r="AD56" s="66"/>
      <c r="AE56" s="66"/>
      <c r="AF56" s="66"/>
      <c r="AG56" s="110"/>
      <c r="AH56" s="68"/>
      <c r="AI56" s="66"/>
      <c r="AJ56" s="66"/>
      <c r="AK56" s="66"/>
      <c r="AL56" s="68"/>
      <c r="AM56" s="66"/>
      <c r="AN56" s="66"/>
      <c r="AO56" s="66"/>
      <c r="AP56" s="66"/>
      <c r="AQ56" s="66"/>
      <c r="AR56" s="66"/>
      <c r="AS56" s="66"/>
      <c r="AT56" s="66"/>
      <c r="AU56" s="66"/>
      <c r="AV56" s="69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</row>
    <row r="57" spans="1:60" s="67" customFormat="1" ht="33.75" customHeight="1">
      <c r="A57" s="59"/>
      <c r="B57" s="60"/>
      <c r="C57" s="60"/>
      <c r="D57" s="60"/>
      <c r="E57" s="60"/>
      <c r="F57" s="61"/>
      <c r="G57" s="62"/>
      <c r="H57" s="62"/>
      <c r="I57" s="63"/>
      <c r="J57" s="63"/>
      <c r="K57" s="64"/>
      <c r="L57" s="63"/>
      <c r="M57" s="64"/>
      <c r="N57" s="65"/>
      <c r="O57" s="64"/>
      <c r="P57" s="63"/>
      <c r="Q57" s="66"/>
      <c r="S57" s="68"/>
      <c r="T57" s="66"/>
      <c r="U57" s="66"/>
      <c r="V57" s="66"/>
      <c r="W57" s="68"/>
      <c r="X57" s="66"/>
      <c r="Y57" s="66"/>
      <c r="Z57" s="66"/>
      <c r="AA57" s="66"/>
      <c r="AB57" s="68"/>
      <c r="AC57" s="66"/>
      <c r="AD57" s="66"/>
      <c r="AE57" s="66"/>
      <c r="AF57" s="66"/>
      <c r="AG57" s="110"/>
      <c r="AH57" s="68"/>
      <c r="AI57" s="66"/>
      <c r="AJ57" s="66"/>
      <c r="AK57" s="66"/>
      <c r="AL57" s="68"/>
      <c r="AM57" s="66"/>
      <c r="AN57" s="66"/>
      <c r="AO57" s="66"/>
      <c r="AP57" s="66"/>
      <c r="AQ57" s="66"/>
      <c r="AR57" s="66"/>
      <c r="AS57" s="66"/>
      <c r="AT57" s="66"/>
      <c r="AU57" s="66"/>
      <c r="AV57" s="69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</row>
    <row r="58" spans="1:60" s="67" customFormat="1" ht="18.75">
      <c r="A58" s="59"/>
      <c r="B58" s="60"/>
      <c r="C58" s="60"/>
      <c r="D58" s="60"/>
      <c r="E58" s="60"/>
      <c r="F58" s="61"/>
      <c r="G58" s="62"/>
      <c r="H58" s="62"/>
      <c r="I58" s="63"/>
      <c r="J58" s="63"/>
      <c r="K58" s="64"/>
      <c r="L58" s="63"/>
      <c r="M58" s="64"/>
      <c r="N58" s="65"/>
      <c r="O58" s="64"/>
      <c r="P58" s="63"/>
      <c r="Q58" s="66"/>
      <c r="S58" s="68"/>
      <c r="T58" s="66"/>
      <c r="U58" s="66"/>
      <c r="V58" s="66"/>
      <c r="W58" s="68"/>
      <c r="X58" s="66"/>
      <c r="Y58" s="66"/>
      <c r="Z58" s="66"/>
      <c r="AA58" s="66"/>
      <c r="AB58" s="68"/>
      <c r="AC58" s="66"/>
      <c r="AD58" s="66"/>
      <c r="AE58" s="66"/>
      <c r="AF58" s="66"/>
      <c r="AG58" s="110"/>
      <c r="AH58" s="68"/>
      <c r="AI58" s="66"/>
      <c r="AJ58" s="66"/>
      <c r="AK58" s="66"/>
      <c r="AL58" s="68"/>
      <c r="AM58" s="66"/>
      <c r="AN58" s="66"/>
      <c r="AO58" s="66"/>
      <c r="AP58" s="66"/>
      <c r="AQ58" s="66"/>
      <c r="AR58" s="66"/>
      <c r="AS58" s="66"/>
      <c r="AT58" s="66"/>
      <c r="AU58" s="66"/>
      <c r="AV58" s="69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</row>
    <row r="59" spans="19:43" ht="12.75">
      <c r="S59" s="9"/>
      <c r="AG59" s="111"/>
      <c r="AH59" s="9"/>
      <c r="AQ59" s="8"/>
    </row>
    <row r="60" spans="19:43" ht="12.75">
      <c r="S60" s="9"/>
      <c r="AG60" s="111"/>
      <c r="AH60" s="9"/>
      <c r="AQ60" s="8"/>
    </row>
    <row r="61" spans="33:43" ht="12.75">
      <c r="AG61" s="111"/>
      <c r="AQ61" s="8"/>
    </row>
    <row r="62" ht="12.75">
      <c r="AQ62" s="8"/>
    </row>
    <row r="63" ht="12.75">
      <c r="AQ63" s="8"/>
    </row>
    <row r="64" ht="12.75">
      <c r="AQ64" s="8"/>
    </row>
    <row r="65" ht="12.75">
      <c r="AQ65" s="8"/>
    </row>
    <row r="66" ht="12.75">
      <c r="AQ66" s="8"/>
    </row>
    <row r="67" ht="12.75">
      <c r="AQ67" s="8"/>
    </row>
    <row r="68" ht="12.75">
      <c r="AQ68" s="8"/>
    </row>
    <row r="69" ht="12.75">
      <c r="AQ69" s="8"/>
    </row>
    <row r="70" ht="12.75">
      <c r="AQ70" s="8"/>
    </row>
    <row r="71" ht="12.75">
      <c r="AQ71" s="8"/>
    </row>
    <row r="72" ht="12.75">
      <c r="AQ72" s="8"/>
    </row>
    <row r="73" ht="12.75">
      <c r="AQ73" s="8"/>
    </row>
    <row r="74" ht="12.75">
      <c r="AQ74" s="8"/>
    </row>
    <row r="75" ht="12.75">
      <c r="AQ75" s="8"/>
    </row>
    <row r="76" ht="12.75">
      <c r="AQ76" s="8"/>
    </row>
    <row r="77" ht="12.75">
      <c r="AQ77" s="8"/>
    </row>
    <row r="78" ht="12.75">
      <c r="AQ78" s="8"/>
    </row>
    <row r="79" ht="12.75">
      <c r="AQ79" s="8"/>
    </row>
    <row r="80" ht="12.75">
      <c r="AQ80" s="8"/>
    </row>
    <row r="81" ht="12.75">
      <c r="AQ81" s="8"/>
    </row>
    <row r="82" ht="12.75">
      <c r="AQ82" s="8"/>
    </row>
    <row r="83" ht="12.75">
      <c r="AQ83" s="8"/>
    </row>
    <row r="84" ht="12.75">
      <c r="AQ84" s="8"/>
    </row>
    <row r="85" ht="12.75">
      <c r="AQ85" s="8"/>
    </row>
  </sheetData>
  <sheetProtection/>
  <mergeCells count="52">
    <mergeCell ref="AX11:AX12"/>
    <mergeCell ref="AY11:AY12"/>
    <mergeCell ref="AS11:AS12"/>
    <mergeCell ref="AT11:AT12"/>
    <mergeCell ref="AU11:AU12"/>
    <mergeCell ref="AV11:AV12"/>
    <mergeCell ref="AP11:AP12"/>
    <mergeCell ref="AQ11:AQ12"/>
    <mergeCell ref="AR11:AR12"/>
    <mergeCell ref="AW11:AW12"/>
    <mergeCell ref="AL11:AL12"/>
    <mergeCell ref="AM11:AM12"/>
    <mergeCell ref="AN11:AN12"/>
    <mergeCell ref="AO11:AO12"/>
    <mergeCell ref="AH11:AH12"/>
    <mergeCell ref="AI11:AI12"/>
    <mergeCell ref="AJ11:AJ12"/>
    <mergeCell ref="AK11:AK12"/>
    <mergeCell ref="AD11:AD12"/>
    <mergeCell ref="AE11:AE12"/>
    <mergeCell ref="AF11:AF12"/>
    <mergeCell ref="AG11:AG12"/>
    <mergeCell ref="Z11:Z12"/>
    <mergeCell ref="AA11:AA12"/>
    <mergeCell ref="AB11:AB12"/>
    <mergeCell ref="AC11:AC12"/>
    <mergeCell ref="V11:V12"/>
    <mergeCell ref="W11:W12"/>
    <mergeCell ref="X11:X12"/>
    <mergeCell ref="Y11:Y12"/>
    <mergeCell ref="R11:R12"/>
    <mergeCell ref="S11:S12"/>
    <mergeCell ref="T11:T12"/>
    <mergeCell ref="U11:U12"/>
    <mergeCell ref="N11:N12"/>
    <mergeCell ref="O11:O12"/>
    <mergeCell ref="P11:P12"/>
    <mergeCell ref="Q11:Q12"/>
    <mergeCell ref="J11:J12"/>
    <mergeCell ref="K11:K12"/>
    <mergeCell ref="L11:L12"/>
    <mergeCell ref="M11:M12"/>
    <mergeCell ref="A7:AU7"/>
    <mergeCell ref="C11:C12"/>
    <mergeCell ref="A11:A12"/>
    <mergeCell ref="B11:B12"/>
    <mergeCell ref="D11:D12"/>
    <mergeCell ref="E11:E12"/>
    <mergeCell ref="F11:F12"/>
    <mergeCell ref="G11:G12"/>
    <mergeCell ref="H11:H12"/>
    <mergeCell ref="I11:I12"/>
  </mergeCells>
  <printOptions horizontalCentered="1"/>
  <pageMargins left="0.15748031496062992" right="0.15748031496062992" top="0.3937007874015748" bottom="0.5511811023622047" header="0.15748031496062992" footer="0.15748031496062992"/>
  <pageSetup fitToHeight="15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Сыроегина</dc:creator>
  <cp:keywords/>
  <dc:description/>
  <cp:lastModifiedBy>ivanova</cp:lastModifiedBy>
  <cp:lastPrinted>2013-01-25T06:58:16Z</cp:lastPrinted>
  <dcterms:created xsi:type="dcterms:W3CDTF">2013-01-22T06:58:07Z</dcterms:created>
  <dcterms:modified xsi:type="dcterms:W3CDTF">2013-01-25T07:15:48Z</dcterms:modified>
  <cp:category/>
  <cp:version/>
  <cp:contentType/>
  <cp:contentStatus/>
</cp:coreProperties>
</file>