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8" windowWidth="14808" windowHeight="7836" activeTab="6"/>
  </bookViews>
  <sheets>
    <sheet name="2" sheetId="1" r:id="rId1"/>
    <sheet name="3 " sheetId="10" r:id="rId2"/>
    <sheet name="4" sheetId="3" r:id="rId3"/>
    <sheet name="5" sheetId="4" r:id="rId4"/>
    <sheet name="6" sheetId="5" r:id="rId5"/>
    <sheet name="7" sheetId="6" r:id="rId6"/>
    <sheet name="8 " sheetId="11" r:id="rId7"/>
    <sheet name="1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35" i="4" l="1"/>
  <c r="F36" i="4"/>
  <c r="E36" i="4"/>
  <c r="E12" i="6" l="1"/>
  <c r="F12" i="6"/>
  <c r="D12" i="6"/>
  <c r="F16" i="6"/>
  <c r="D16" i="6"/>
  <c r="E16" i="6"/>
  <c r="J50" i="10" l="1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49" i="10"/>
  <c r="J22" i="10"/>
  <c r="J23" i="10"/>
  <c r="J24" i="10"/>
  <c r="J25" i="10"/>
  <c r="J21" i="10"/>
  <c r="J32" i="10"/>
  <c r="J31" i="10"/>
  <c r="J30" i="10"/>
  <c r="J29" i="10"/>
  <c r="J28" i="10"/>
  <c r="J27" i="10"/>
  <c r="J26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G18" i="10"/>
  <c r="G17" i="10"/>
  <c r="G16" i="10"/>
  <c r="G15" i="10"/>
  <c r="G14" i="10" l="1"/>
  <c r="J20" i="10" l="1"/>
  <c r="J19" i="10"/>
  <c r="J17" i="10"/>
  <c r="J14" i="10" l="1"/>
  <c r="J18" i="10"/>
  <c r="J16" i="10"/>
  <c r="J15" i="10"/>
</calcChain>
</file>

<file path=xl/sharedStrings.xml><?xml version="1.0" encoding="utf-8"?>
<sst xmlns="http://schemas.openxmlformats.org/spreadsheetml/2006/main" count="288" uniqueCount="220">
  <si>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</si>
  <si>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</si>
  <si>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</si>
  <si>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</si>
  <si>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5. ИНН </t>
  </si>
  <si>
    <t xml:space="preserve">6. КПП </t>
  </si>
  <si>
    <t>7. Ф.И.О. руководителя</t>
  </si>
  <si>
    <t xml:space="preserve">9. Контактный телефон </t>
  </si>
  <si>
    <t xml:space="preserve">8. Адрес электронной почты </t>
  </si>
  <si>
    <t xml:space="preserve">10. Факс </t>
  </si>
  <si>
    <t>Приложение 2</t>
  </si>
  <si>
    <t>Публичное акционерное общество энергетики и эликтирификации "Ленэнерго"</t>
  </si>
  <si>
    <t>ПАО "Ленэнерго"</t>
  </si>
  <si>
    <t>Санкт-Петербург</t>
  </si>
  <si>
    <t>площадь Конституции, д.1, Санкт-Пеетребург, 196247</t>
  </si>
  <si>
    <t>Сизов А.А.</t>
  </si>
  <si>
    <t>office@lenenergo.ru</t>
  </si>
  <si>
    <t xml:space="preserve">+7 (812) 595 8613 </t>
  </si>
  <si>
    <t>+7 (812) 494 3254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</si>
  <si>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</si>
  <si>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</si>
  <si>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</si>
  <si>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</si>
  <si>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</si>
  <si>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</si>
  <si>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</t>
  </si>
  <si>
    <t>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</si>
  <si>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</si>
  <si>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</si>
  <si>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</si>
  <si>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</si>
  <si>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</si>
  <si>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</si>
  <si>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</si>
  <si>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</si>
  <si>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</si>
  <si>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Приложение 3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</si>
  <si>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</si>
  <si>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</si>
  <si>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</si>
  <si>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</si>
  <si>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</si>
  <si>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</si>
  <si>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</si>
  <si>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</si>
  <si>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</si>
  <si>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</si>
  <si>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</si>
  <si>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</si>
  <si>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</si>
  <si>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</si>
  <si>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</si>
  <si>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</si>
  <si>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</si>
  <si>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</si>
  <si>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</si>
  <si>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</si>
  <si>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</si>
  <si>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</si>
  <si>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Приложение 4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</si>
  <si>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</si>
  <si>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</si>
  <si>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</si>
  <si>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</si>
  <si>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</si>
  <si>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</si>
  <si>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</si>
  <si>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</si>
  <si>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</si>
  <si>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</si>
  <si>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</si>
  <si>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</si>
  <si>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</si>
  <si>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</si>
  <si>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</si>
  <si>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</si>
  <si>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</si>
  <si>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</si>
  <si>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</si>
  <si>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</si>
  <si>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</si>
  <si>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</si>
  <si>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</si>
  <si>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</si>
  <si>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</si>
  <si>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</si>
  <si>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</si>
  <si>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</si>
  <si>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5</t>
  </si>
  <si>
    <t>ФАКТИЧЕСКИЕ СРЕДНИЕ ДАННЫЕ</t>
  </si>
  <si>
    <t>о присоединенных объемах максимальной мощности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</si>
  <si>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</si>
  <si>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</si>
  <si>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</si>
  <si>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</si>
  <si>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</si>
  <si>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6</t>
  </si>
  <si>
    <t>о длине линий электропередачи и об объемах максимальной</t>
  </si>
  <si>
    <t>мощности построенных объектов за 3 предыдущих года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</si>
  <si>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</si>
  <si>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</si>
  <si>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</si>
  <si>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</si>
  <si>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</si>
  <si>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</si>
  <si>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</si>
  <si>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</si>
  <si>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7</t>
  </si>
  <si>
    <t>Категория заявителей</t>
  </si>
  <si>
    <t>Количество договоров (штук)</t>
  </si>
  <si>
    <t>Максимальная мощность (кВт)</t>
  </si>
  <si>
    <t>35 кВ и выше</t>
  </si>
  <si>
    <t>Объекты генерации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</si>
  <si>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</si>
  <si>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</si>
  <si>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</si>
  <si>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</si>
  <si>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ИНФОРМАЦИЯ</t>
  </si>
  <si>
    <t>об осуществлении технологического присоединения</t>
  </si>
  <si>
    <t>Стоимость договоров (без НДС) (тыс. рублей)</t>
  </si>
  <si>
    <t>От 8900 кВт - всего</t>
  </si>
  <si>
    <t>Приложение 8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</si>
  <si>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</si>
  <si>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 xml:space="preserve"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</si>
  <si>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</si>
  <si>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</si>
  <si>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</si>
  <si>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</si>
  <si>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</si>
  <si>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</si>
  <si>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</si>
  <si>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</si>
  <si>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1.2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</si>
  <si>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4</t>
    </r>
  </si>
  <si>
    <t>Ожидаемые данные за текущий период (2015)</t>
  </si>
  <si>
    <t>Плановые показатели на следующий период (2016)</t>
  </si>
  <si>
    <t>руб./кВт.</t>
  </si>
  <si>
    <t>х</t>
  </si>
  <si>
    <t>в т.ч.</t>
  </si>
  <si>
    <t>руб./км</t>
  </si>
  <si>
    <t>руб./кВт</t>
  </si>
  <si>
    <t>Уровень напряжения</t>
  </si>
  <si>
    <t>6-20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</si>
  <si>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</si>
  <si>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</si>
  <si>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1.4</t>
    </r>
    <r>
      <rPr>
        <sz val="11"/>
        <color theme="1"/>
        <rFont val="Calibri"/>
        <family val="2"/>
        <charset val="204"/>
        <scheme val="minor"/>
      </rPr>
      <t/>
    </r>
  </si>
  <si>
    <t>0,4, 6-10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</si>
  <si>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</si>
  <si>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</si>
  <si>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t>0,4, 6-20</t>
  </si>
  <si>
    <t>0,4</t>
  </si>
  <si>
    <t>ПАО "ленэнерго" на 2016 год на территории Ленинградской области</t>
  </si>
  <si>
    <t>на _2016 год на территории Ленинградской области</t>
  </si>
  <si>
    <t>на территории Ленинградской области</t>
  </si>
  <si>
    <t>за 3 предыдущих года по каждому мероприятию на территории Ленинградской области</t>
  </si>
  <si>
    <t>по каждому мероприятию на территории Ленинградской  области</t>
  </si>
  <si>
    <t>ААБ2л-1 (3х185) два кабеля</t>
  </si>
  <si>
    <t>АСБ 4х185</t>
  </si>
  <si>
    <t>АСБ 4х185 два кабеля</t>
  </si>
  <si>
    <t>ААБ-2л-1 (3х185) четыре кабеля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</si>
  <si>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</si>
  <si>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</si>
  <si>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АПвПг-10 3х(1х240/50)</t>
  </si>
  <si>
    <t>АСБ-10 (3х240)</t>
  </si>
  <si>
    <t>АПвПг-10 3(1х240/50) два кабеля</t>
  </si>
  <si>
    <t>АСБ-10 (3х240) два кабеля</t>
  </si>
  <si>
    <t xml:space="preserve">3х225 мм2 методом горизонтально направленного бурения </t>
  </si>
  <si>
    <t xml:space="preserve">4х225 мм2 методом горизонтально направленного бурения </t>
  </si>
  <si>
    <t>СИП-3 1х95 (совместная подвеска)</t>
  </si>
  <si>
    <t xml:space="preserve">СИП-3 1х50 </t>
  </si>
  <si>
    <t xml:space="preserve">СИП-3 1х70 </t>
  </si>
  <si>
    <t xml:space="preserve">СИП-3 1х95 </t>
  </si>
  <si>
    <t xml:space="preserve">СИП-3 1х120 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</si>
  <si>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</si>
  <si>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 xml:space="preserve">СИП-2А 3х95+1х95+1х16 </t>
  </si>
  <si>
    <t xml:space="preserve">СИП-2А 3х35+1х50 </t>
  </si>
  <si>
    <t xml:space="preserve">СИП-2А 3х50+1х70 </t>
  </si>
  <si>
    <t xml:space="preserve">СИП-2А 3х70+1х70 </t>
  </si>
  <si>
    <t xml:space="preserve">СИП-2А 3х70+1х95 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</si>
  <si>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уровне напряжения СН2/НН</t>
  </si>
  <si>
    <t xml:space="preserve">МТП 1х100 кВА </t>
  </si>
  <si>
    <t xml:space="preserve">МТП 1х160 кВА </t>
  </si>
  <si>
    <t xml:space="preserve">МТП 1х250 кВА </t>
  </si>
  <si>
    <t>СТП 1х25 кВА</t>
  </si>
  <si>
    <t>СТП 1х40 кВА</t>
  </si>
  <si>
    <t>СТП 1х63 кВА</t>
  </si>
  <si>
    <t>СТП 1х100 кВА</t>
  </si>
  <si>
    <t>СТП 1х160 кВА</t>
  </si>
  <si>
    <t>КТП 1х63 кВА тупикового типа</t>
  </si>
  <si>
    <t>КТП 1х100 кВА тупикового типа</t>
  </si>
  <si>
    <t>КТП 1х160 кВА тупикового типа</t>
  </si>
  <si>
    <t>КТП 1х250 кВА тупикового типа</t>
  </si>
  <si>
    <t>КТП 1х400 кВА тупикового типа</t>
  </si>
  <si>
    <t>КТП 1х630 кВА тупикового типа</t>
  </si>
  <si>
    <t>КТП 1х1000 кВА тупикового типа</t>
  </si>
  <si>
    <t>КТП 2х63 кВА тупикового типа</t>
  </si>
  <si>
    <t>КТП 2х100 кВА тупикового типа</t>
  </si>
  <si>
    <t>КТП 2х160 кВА тупикового типа</t>
  </si>
  <si>
    <t>КТП 2х250 кВА тупикового типа</t>
  </si>
  <si>
    <t>КТП 2х400 кВА тупикового типа</t>
  </si>
  <si>
    <t>КТП 2х630 кВА тупикового типа</t>
  </si>
  <si>
    <t>КТП 2х1000 кВА тупикового типа</t>
  </si>
  <si>
    <t>БКТП 1х250 кВА</t>
  </si>
  <si>
    <t>БКТП 1х400 кВА</t>
  </si>
  <si>
    <t>БКТП 1х630 кВА</t>
  </si>
  <si>
    <t>БКТП 1х1000 кВА</t>
  </si>
  <si>
    <t>БКТП 1х1250 кВА</t>
  </si>
  <si>
    <t>БКТП 2х250 кВА</t>
  </si>
  <si>
    <t>БКТП 2х400 кВА</t>
  </si>
  <si>
    <t>БКТП 2х630 кВА</t>
  </si>
  <si>
    <t>БКТП 2х1000 кВА</t>
  </si>
  <si>
    <t>БКТП 2х1250 кВА</t>
  </si>
  <si>
    <t>БКТП 2х1600 кВА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</si>
  <si>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</si>
  <si>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</si>
  <si>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</si>
  <si>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>по договорам, заключенным за текущий год (2015) на территории Ленинградской области</t>
  </si>
  <si>
    <t>0,4, 1-20 кВ</t>
  </si>
  <si>
    <t>110 кВ</t>
  </si>
  <si>
    <t xml:space="preserve">строительство кабельных линий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</si>
</sst>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90">
    <xf numFmtId="0" fontId="0" fillId="0" borderId="0" xfId="0"/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9" fillId="0" borderId="1" xfId="1" applyBorder="1"/>
    <xf numFmtId="49" fontId="0" fillId="0" borderId="1" xfId="0" applyNumberFormat="1" applyBorder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3"/>
    </xf>
    <xf numFmtId="0" fontId="6" fillId="0" borderId="1" xfId="0" applyFont="1" applyBorder="1" applyAlignment="1">
      <alignment horizontal="left" vertical="center" wrapText="1" indent="6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 indent="2"/>
    </xf>
    <xf numFmtId="0" fontId="17" fillId="0" borderId="1" xfId="0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" fontId="0" fillId="0" borderId="1" xfId="0" applyNumberFormat="1" applyBorder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2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ko/1.%20&#1054;&#1069;&#1080;&#1058;&#1055;/&#1055;&#1088;&#1080;&#1089;&#1086;&#1077;&#1076;&#1080;&#1085;&#1077;&#1085;&#1080;&#1103;/&#1058;&#1072;&#1088;&#1080;&#1092;%202016/&#1079;&#1072;&#1103;&#1074;&#1082;&#1080;/&#1051;&#1054;/&#1056;&#1072;&#1089;&#1095;&#1077;&#1090;%20&#1051;&#1054;%202016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расчет трудозатрат"/>
      <sheetName val="2. трудозатраты по профессиям"/>
      <sheetName val="3. расчет стоимости договора"/>
      <sheetName val="4. Калькуляция по группам"/>
      <sheetName val="5. Калькуляция"/>
      <sheetName val="6. Расчет НВВ"/>
      <sheetName val="расчет НВВ"/>
      <sheetName val="7. Накладные"/>
      <sheetName val="% накладных"/>
      <sheetName val="Договора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1700369.4334901432</v>
          </cell>
        </row>
        <row r="30">
          <cell r="C30">
            <v>2677842.8169393307</v>
          </cell>
          <cell r="D30">
            <v>3931822.52107336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nenerg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C21" sqref="C21:C22"/>
    </sheetView>
  </sheetViews>
  <sheetFormatPr defaultRowHeight="14.4" x14ac:dyDescent="0.3"/>
  <cols>
    <col min="2" max="2" width="37.5546875" customWidth="1"/>
    <col min="3" max="3" width="74.44140625" customWidth="1"/>
  </cols>
  <sheetData>
    <row r="2" spans="2:3" x14ac:dyDescent="0.3">
      <c r="C2" s="3" t="s">
        <v>10</v>
      </c>
    </row>
    <row r="4" spans="2:3" x14ac:dyDescent="0.3">
      <c r="B4" s="1"/>
    </row>
    <row r="5" spans="2:3" x14ac:dyDescent="0.3">
      <c r="B5" s="45" t="s">
        <v>19</v>
      </c>
      <c r="C5" s="45"/>
    </row>
    <row r="6" spans="2:3" x14ac:dyDescent="0.3">
      <c r="B6" s="45" t="s">
        <v>20</v>
      </c>
      <c r="C6" s="45"/>
    </row>
    <row r="7" spans="2:3" x14ac:dyDescent="0.3">
      <c r="B7" s="45" t="s">
        <v>151</v>
      </c>
      <c r="C7" s="45"/>
    </row>
    <row r="8" spans="2:3" x14ac:dyDescent="0.3">
      <c r="B8" s="45" t="s">
        <v>21</v>
      </c>
      <c r="C8" s="45"/>
    </row>
    <row r="9" spans="2:3" x14ac:dyDescent="0.3">
      <c r="B9" s="2"/>
    </row>
    <row r="10" spans="2:3" x14ac:dyDescent="0.3">
      <c r="B10" s="5" t="s">
        <v>0</v>
      </c>
      <c r="C10" s="6" t="s">
        <v>11</v>
      </c>
    </row>
    <row r="11" spans="2:3" x14ac:dyDescent="0.3">
      <c r="B11" s="5" t="s">
        <v>1</v>
      </c>
      <c r="C11" s="6" t="s">
        <v>12</v>
      </c>
    </row>
    <row r="12" spans="2:3" x14ac:dyDescent="0.3">
      <c r="B12" s="5" t="s">
        <v>2</v>
      </c>
      <c r="C12" s="6" t="s">
        <v>13</v>
      </c>
    </row>
    <row r="13" spans="2:3" x14ac:dyDescent="0.3">
      <c r="B13" s="5" t="s">
        <v>3</v>
      </c>
      <c r="C13" s="6" t="s">
        <v>14</v>
      </c>
    </row>
    <row r="14" spans="2:3" x14ac:dyDescent="0.3">
      <c r="B14" s="5" t="s">
        <v>4</v>
      </c>
      <c r="C14" s="7">
        <v>7803002209</v>
      </c>
    </row>
    <row r="15" spans="2:3" x14ac:dyDescent="0.3">
      <c r="B15" s="5" t="s">
        <v>5</v>
      </c>
      <c r="C15" s="7">
        <v>781001001</v>
      </c>
    </row>
    <row r="16" spans="2:3" x14ac:dyDescent="0.3">
      <c r="B16" s="5" t="s">
        <v>6</v>
      </c>
      <c r="C16" s="6" t="s">
        <v>15</v>
      </c>
    </row>
    <row r="17" spans="2:3" x14ac:dyDescent="0.3">
      <c r="B17" s="5" t="s">
        <v>8</v>
      </c>
      <c r="C17" s="8" t="s">
        <v>16</v>
      </c>
    </row>
    <row r="18" spans="2:3" x14ac:dyDescent="0.3">
      <c r="B18" s="5" t="s">
        <v>7</v>
      </c>
      <c r="C18" s="9" t="s">
        <v>17</v>
      </c>
    </row>
    <row r="19" spans="2:3" x14ac:dyDescent="0.3">
      <c r="B19" s="5" t="s">
        <v>9</v>
      </c>
      <c r="C19" s="9" t="s">
        <v>18</v>
      </c>
    </row>
  </sheetData>
  <mergeCells count="4">
    <mergeCell ref="B5:C5"/>
    <mergeCell ref="B6:C6"/>
    <mergeCell ref="B7:C7"/>
    <mergeCell ref="B8:C8"/>
  </mergeCells>
  <hyperlinks>
    <hyperlink ref="C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opLeftCell="A9" zoomScale="70" zoomScaleNormal="70" workbookViewId="0">
      <selection activeCell="R14" sqref="R14"/>
    </sheetView>
  </sheetViews>
  <sheetFormatPr defaultRowHeight="14.4" x14ac:dyDescent="0.3"/>
  <cols>
    <col min="1" max="1" width="8.88671875" style="29"/>
    <col min="2" max="2" width="46.21875" style="29" customWidth="1"/>
    <col min="3" max="3" width="10.6640625" style="29" customWidth="1"/>
    <col min="4" max="4" width="4.109375" style="29" customWidth="1"/>
    <col min="5" max="5" width="3" style="29" customWidth="1"/>
    <col min="6" max="6" width="2.5546875" style="29" customWidth="1"/>
    <col min="7" max="9" width="5.5546875" style="29" customWidth="1"/>
    <col min="10" max="12" width="5.44140625" style="29" customWidth="1"/>
    <col min="13" max="16384" width="8.88671875" style="29"/>
  </cols>
  <sheetData>
    <row r="1" spans="1:14" x14ac:dyDescent="0.3">
      <c r="L1" s="30" t="s">
        <v>36</v>
      </c>
    </row>
    <row r="2" spans="1:14" x14ac:dyDescent="0.3">
      <c r="B2" s="66" t="s">
        <v>22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x14ac:dyDescent="0.3">
      <c r="B3" s="66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4" x14ac:dyDescent="0.3">
      <c r="B4" s="66" t="s">
        <v>24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4" x14ac:dyDescent="0.3">
      <c r="B5" s="66" t="s">
        <v>25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4" x14ac:dyDescent="0.3">
      <c r="B6" s="66" t="s">
        <v>26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4" x14ac:dyDescent="0.3">
      <c r="B7" s="67" t="s">
        <v>12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4" x14ac:dyDescent="0.3">
      <c r="B8" s="66" t="s">
        <v>21</v>
      </c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4" x14ac:dyDescent="0.3">
      <c r="B9" s="67" t="s">
        <v>152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2" spans="1:14" ht="28.8" customHeight="1" x14ac:dyDescent="0.3">
      <c r="A12" s="68" t="s">
        <v>27</v>
      </c>
      <c r="B12" s="68"/>
      <c r="C12" s="69" t="s">
        <v>141</v>
      </c>
      <c r="D12" s="69" t="s">
        <v>28</v>
      </c>
      <c r="E12" s="69"/>
      <c r="F12" s="69"/>
      <c r="G12" s="70" t="s">
        <v>29</v>
      </c>
      <c r="H12" s="70"/>
      <c r="I12" s="70"/>
      <c r="J12" s="70"/>
      <c r="K12" s="70"/>
      <c r="L12" s="70"/>
      <c r="M12" s="71"/>
      <c r="N12" s="72"/>
    </row>
    <row r="13" spans="1:14" ht="46.8" customHeight="1" x14ac:dyDescent="0.3">
      <c r="A13" s="68"/>
      <c r="B13" s="68"/>
      <c r="C13" s="69"/>
      <c r="D13" s="69"/>
      <c r="E13" s="69"/>
      <c r="F13" s="69"/>
      <c r="G13" s="70" t="s">
        <v>30</v>
      </c>
      <c r="H13" s="70"/>
      <c r="I13" s="70"/>
      <c r="J13" s="70" t="s">
        <v>31</v>
      </c>
      <c r="K13" s="70"/>
      <c r="L13" s="70"/>
      <c r="M13" s="31"/>
      <c r="N13" s="31"/>
    </row>
    <row r="14" spans="1:14" ht="165.6" x14ac:dyDescent="0.3">
      <c r="A14" s="32" t="s">
        <v>130</v>
      </c>
      <c r="B14" s="33" t="s">
        <v>143</v>
      </c>
      <c r="C14" s="65" t="s">
        <v>146</v>
      </c>
      <c r="D14" s="65" t="s">
        <v>136</v>
      </c>
      <c r="E14" s="65"/>
      <c r="F14" s="65"/>
      <c r="G14" s="46">
        <f>G15+G16+G17+G18</f>
        <v>971.92455406614863</v>
      </c>
      <c r="H14" s="65"/>
      <c r="I14" s="65"/>
      <c r="J14" s="46">
        <f>G14</f>
        <v>971.92455406614863</v>
      </c>
      <c r="K14" s="46"/>
      <c r="L14" s="46"/>
    </row>
    <row r="15" spans="1:14" ht="55.2" x14ac:dyDescent="0.3">
      <c r="A15" s="32" t="s">
        <v>131</v>
      </c>
      <c r="B15" s="34" t="s">
        <v>32</v>
      </c>
      <c r="C15" s="65"/>
      <c r="D15" s="65" t="s">
        <v>136</v>
      </c>
      <c r="E15" s="65"/>
      <c r="F15" s="65"/>
      <c r="G15" s="46">
        <f>'4'!F10</f>
        <v>432.86002751398325</v>
      </c>
      <c r="H15" s="65"/>
      <c r="I15" s="65"/>
      <c r="J15" s="46">
        <f t="shared" ref="J15:J34" si="0">G15</f>
        <v>432.86002751398325</v>
      </c>
      <c r="K15" s="46"/>
      <c r="L15" s="46"/>
    </row>
    <row r="16" spans="1:14" ht="55.2" x14ac:dyDescent="0.3">
      <c r="A16" s="32" t="s">
        <v>132</v>
      </c>
      <c r="B16" s="34" t="s">
        <v>33</v>
      </c>
      <c r="C16" s="65"/>
      <c r="D16" s="65" t="s">
        <v>136</v>
      </c>
      <c r="E16" s="65"/>
      <c r="F16" s="65"/>
      <c r="G16" s="46">
        <f>'4'!F20</f>
        <v>239.45123835330008</v>
      </c>
      <c r="H16" s="65"/>
      <c r="I16" s="65"/>
      <c r="J16" s="46">
        <f t="shared" si="0"/>
        <v>239.45123835330008</v>
      </c>
      <c r="K16" s="46"/>
      <c r="L16" s="46"/>
    </row>
    <row r="17" spans="1:12" ht="82.8" x14ac:dyDescent="0.3">
      <c r="A17" s="32" t="s">
        <v>144</v>
      </c>
      <c r="B17" s="34" t="s">
        <v>34</v>
      </c>
      <c r="C17" s="65"/>
      <c r="D17" s="65" t="s">
        <v>136</v>
      </c>
      <c r="E17" s="65"/>
      <c r="F17" s="65"/>
      <c r="G17" s="46">
        <f>'4'!F23</f>
        <v>94.849592363349643</v>
      </c>
      <c r="H17" s="65"/>
      <c r="I17" s="65"/>
      <c r="J17" s="46">
        <f t="shared" si="0"/>
        <v>94.849592363349643</v>
      </c>
      <c r="K17" s="46"/>
      <c r="L17" s="46"/>
    </row>
    <row r="18" spans="1:12" ht="96.6" x14ac:dyDescent="0.3">
      <c r="A18" s="32" t="s">
        <v>145</v>
      </c>
      <c r="B18" s="34" t="s">
        <v>35</v>
      </c>
      <c r="C18" s="65"/>
      <c r="D18" s="65" t="s">
        <v>136</v>
      </c>
      <c r="E18" s="65"/>
      <c r="F18" s="65"/>
      <c r="G18" s="46">
        <f>'4'!F26</f>
        <v>204.76369583551568</v>
      </c>
      <c r="H18" s="65"/>
      <c r="I18" s="65"/>
      <c r="J18" s="46">
        <f t="shared" si="0"/>
        <v>204.76369583551568</v>
      </c>
      <c r="K18" s="46"/>
      <c r="L18" s="46"/>
    </row>
    <row r="19" spans="1:12" ht="124.2" x14ac:dyDescent="0.3">
      <c r="A19" s="73" t="s">
        <v>147</v>
      </c>
      <c r="B19" s="33" t="s">
        <v>160</v>
      </c>
      <c r="C19" s="74" t="s">
        <v>150</v>
      </c>
      <c r="D19" s="65" t="s">
        <v>139</v>
      </c>
      <c r="E19" s="65"/>
      <c r="F19" s="65"/>
      <c r="G19" s="65" t="s">
        <v>137</v>
      </c>
      <c r="H19" s="65"/>
      <c r="I19" s="65"/>
      <c r="J19" s="65" t="str">
        <f t="shared" si="0"/>
        <v>х</v>
      </c>
      <c r="K19" s="65"/>
      <c r="L19" s="65"/>
    </row>
    <row r="20" spans="1:12" ht="15.6" customHeight="1" x14ac:dyDescent="0.3">
      <c r="A20" s="73"/>
      <c r="B20" s="33" t="s">
        <v>138</v>
      </c>
      <c r="C20" s="74"/>
      <c r="D20" s="65"/>
      <c r="E20" s="65"/>
      <c r="F20" s="65"/>
      <c r="G20" s="65" t="s">
        <v>137</v>
      </c>
      <c r="H20" s="65"/>
      <c r="I20" s="65"/>
      <c r="J20" s="65" t="str">
        <f t="shared" si="0"/>
        <v>х</v>
      </c>
      <c r="K20" s="65"/>
      <c r="L20" s="65"/>
    </row>
    <row r="21" spans="1:12" ht="15.6" customHeight="1" x14ac:dyDescent="0.3">
      <c r="A21" s="73"/>
      <c r="B21" s="35" t="s">
        <v>174</v>
      </c>
      <c r="C21" s="74"/>
      <c r="D21" s="65"/>
      <c r="E21" s="65"/>
      <c r="F21" s="65"/>
      <c r="G21" s="46">
        <v>382663</v>
      </c>
      <c r="H21" s="46"/>
      <c r="I21" s="46"/>
      <c r="J21" s="46">
        <f>G21</f>
        <v>382663</v>
      </c>
      <c r="K21" s="46"/>
      <c r="L21" s="46"/>
    </row>
    <row r="22" spans="1:12" ht="15.6" customHeight="1" x14ac:dyDescent="0.3">
      <c r="A22" s="73"/>
      <c r="B22" s="35" t="s">
        <v>175</v>
      </c>
      <c r="C22" s="74"/>
      <c r="D22" s="65"/>
      <c r="E22" s="65"/>
      <c r="F22" s="65"/>
      <c r="G22" s="46">
        <v>241015</v>
      </c>
      <c r="H22" s="46"/>
      <c r="I22" s="46"/>
      <c r="J22" s="46">
        <f t="shared" ref="J22:J25" si="1">G22</f>
        <v>241015</v>
      </c>
      <c r="K22" s="46"/>
      <c r="L22" s="46"/>
    </row>
    <row r="23" spans="1:12" ht="15.6" customHeight="1" x14ac:dyDescent="0.3">
      <c r="A23" s="73"/>
      <c r="B23" s="35" t="s">
        <v>176</v>
      </c>
      <c r="C23" s="74"/>
      <c r="D23" s="65"/>
      <c r="E23" s="65"/>
      <c r="F23" s="65"/>
      <c r="G23" s="46">
        <v>241646</v>
      </c>
      <c r="H23" s="46"/>
      <c r="I23" s="46"/>
      <c r="J23" s="46">
        <f t="shared" si="1"/>
        <v>241646</v>
      </c>
      <c r="K23" s="46"/>
      <c r="L23" s="46"/>
    </row>
    <row r="24" spans="1:12" ht="15.6" customHeight="1" x14ac:dyDescent="0.3">
      <c r="A24" s="73"/>
      <c r="B24" s="35" t="s">
        <v>177</v>
      </c>
      <c r="C24" s="74"/>
      <c r="D24" s="65"/>
      <c r="E24" s="65"/>
      <c r="F24" s="65"/>
      <c r="G24" s="46">
        <v>244843</v>
      </c>
      <c r="H24" s="46"/>
      <c r="I24" s="46"/>
      <c r="J24" s="46">
        <f t="shared" si="1"/>
        <v>244843</v>
      </c>
      <c r="K24" s="46"/>
      <c r="L24" s="46"/>
    </row>
    <row r="25" spans="1:12" ht="15.6" customHeight="1" x14ac:dyDescent="0.3">
      <c r="A25" s="73"/>
      <c r="B25" s="35" t="s">
        <v>178</v>
      </c>
      <c r="C25" s="74"/>
      <c r="D25" s="65"/>
      <c r="E25" s="65"/>
      <c r="F25" s="65"/>
      <c r="G25" s="46">
        <v>246255</v>
      </c>
      <c r="H25" s="46"/>
      <c r="I25" s="46"/>
      <c r="J25" s="46">
        <f t="shared" si="1"/>
        <v>246255</v>
      </c>
      <c r="K25" s="46"/>
      <c r="L25" s="46"/>
    </row>
    <row r="26" spans="1:12" ht="124.2" x14ac:dyDescent="0.3">
      <c r="A26" s="73" t="s">
        <v>147</v>
      </c>
      <c r="B26" s="33" t="s">
        <v>173</v>
      </c>
      <c r="C26" s="74" t="s">
        <v>142</v>
      </c>
      <c r="D26" s="65" t="s">
        <v>139</v>
      </c>
      <c r="E26" s="65"/>
      <c r="F26" s="65"/>
      <c r="G26" s="65" t="s">
        <v>137</v>
      </c>
      <c r="H26" s="65"/>
      <c r="I26" s="65"/>
      <c r="J26" s="65" t="str">
        <f t="shared" ref="J26:J27" si="2">G26</f>
        <v>х</v>
      </c>
      <c r="K26" s="65"/>
      <c r="L26" s="65"/>
    </row>
    <row r="27" spans="1:12" x14ac:dyDescent="0.3">
      <c r="A27" s="73"/>
      <c r="B27" s="33" t="s">
        <v>138</v>
      </c>
      <c r="C27" s="74"/>
      <c r="D27" s="65"/>
      <c r="E27" s="65"/>
      <c r="F27" s="65"/>
      <c r="G27" s="65" t="s">
        <v>137</v>
      </c>
      <c r="H27" s="65"/>
      <c r="I27" s="65"/>
      <c r="J27" s="65" t="str">
        <f t="shared" si="2"/>
        <v>х</v>
      </c>
      <c r="K27" s="65"/>
      <c r="L27" s="65"/>
    </row>
    <row r="28" spans="1:12" x14ac:dyDescent="0.3">
      <c r="A28" s="73"/>
      <c r="B28" s="35" t="s">
        <v>168</v>
      </c>
      <c r="C28" s="74"/>
      <c r="D28" s="65"/>
      <c r="E28" s="65"/>
      <c r="F28" s="65"/>
      <c r="G28" s="46">
        <v>458165</v>
      </c>
      <c r="H28" s="46"/>
      <c r="I28" s="46"/>
      <c r="J28" s="46">
        <f>G28</f>
        <v>458165</v>
      </c>
      <c r="K28" s="46"/>
      <c r="L28" s="46"/>
    </row>
    <row r="29" spans="1:12" x14ac:dyDescent="0.3">
      <c r="A29" s="73"/>
      <c r="B29" s="35" t="s">
        <v>169</v>
      </c>
      <c r="C29" s="74"/>
      <c r="D29" s="65"/>
      <c r="E29" s="65"/>
      <c r="F29" s="65"/>
      <c r="G29" s="46">
        <v>333734</v>
      </c>
      <c r="H29" s="46"/>
      <c r="I29" s="46"/>
      <c r="J29" s="46">
        <f t="shared" ref="J29:J32" si="3">G29</f>
        <v>333734</v>
      </c>
      <c r="K29" s="46"/>
      <c r="L29" s="46"/>
    </row>
    <row r="30" spans="1:12" x14ac:dyDescent="0.3">
      <c r="A30" s="73"/>
      <c r="B30" s="35" t="s">
        <v>170</v>
      </c>
      <c r="C30" s="74"/>
      <c r="D30" s="65"/>
      <c r="E30" s="65"/>
      <c r="F30" s="65"/>
      <c r="G30" s="46">
        <v>360561</v>
      </c>
      <c r="H30" s="46"/>
      <c r="I30" s="46"/>
      <c r="J30" s="46">
        <f t="shared" si="3"/>
        <v>360561</v>
      </c>
      <c r="K30" s="46"/>
      <c r="L30" s="46"/>
    </row>
    <row r="31" spans="1:12" x14ac:dyDescent="0.3">
      <c r="A31" s="73"/>
      <c r="B31" s="35" t="s">
        <v>171</v>
      </c>
      <c r="C31" s="74"/>
      <c r="D31" s="65"/>
      <c r="E31" s="65"/>
      <c r="F31" s="65"/>
      <c r="G31" s="46">
        <v>387635</v>
      </c>
      <c r="H31" s="46"/>
      <c r="I31" s="46"/>
      <c r="J31" s="46">
        <f t="shared" si="3"/>
        <v>387635</v>
      </c>
      <c r="K31" s="46"/>
      <c r="L31" s="46"/>
    </row>
    <row r="32" spans="1:12" x14ac:dyDescent="0.3">
      <c r="A32" s="73"/>
      <c r="B32" s="35" t="s">
        <v>172</v>
      </c>
      <c r="C32" s="74"/>
      <c r="D32" s="65"/>
      <c r="E32" s="65"/>
      <c r="F32" s="65"/>
      <c r="G32" s="46">
        <v>408978</v>
      </c>
      <c r="H32" s="46"/>
      <c r="I32" s="46"/>
      <c r="J32" s="46">
        <f t="shared" si="3"/>
        <v>408978</v>
      </c>
      <c r="K32" s="46"/>
      <c r="L32" s="46"/>
    </row>
    <row r="33" spans="1:12" ht="124.2" x14ac:dyDescent="0.3">
      <c r="A33" s="73" t="s">
        <v>148</v>
      </c>
      <c r="B33" s="33" t="s">
        <v>129</v>
      </c>
      <c r="C33" s="65">
        <v>0.4</v>
      </c>
      <c r="D33" s="65" t="s">
        <v>139</v>
      </c>
      <c r="E33" s="65"/>
      <c r="F33" s="65"/>
      <c r="G33" s="65" t="s">
        <v>137</v>
      </c>
      <c r="H33" s="65"/>
      <c r="I33" s="65"/>
      <c r="J33" s="65" t="str">
        <f t="shared" si="0"/>
        <v>х</v>
      </c>
      <c r="K33" s="65"/>
      <c r="L33" s="65"/>
    </row>
    <row r="34" spans="1:12" x14ac:dyDescent="0.3">
      <c r="A34" s="73"/>
      <c r="B34" s="33" t="s">
        <v>138</v>
      </c>
      <c r="C34" s="65"/>
      <c r="D34" s="65"/>
      <c r="E34" s="65"/>
      <c r="F34" s="65"/>
      <c r="G34" s="65" t="s">
        <v>137</v>
      </c>
      <c r="H34" s="65"/>
      <c r="I34" s="65"/>
      <c r="J34" s="65" t="str">
        <f t="shared" si="0"/>
        <v>х</v>
      </c>
      <c r="K34" s="65"/>
      <c r="L34" s="65"/>
    </row>
    <row r="35" spans="1:12" x14ac:dyDescent="0.3">
      <c r="A35" s="73"/>
      <c r="B35" s="36" t="s">
        <v>156</v>
      </c>
      <c r="C35" s="65"/>
      <c r="D35" s="65"/>
      <c r="E35" s="65"/>
      <c r="F35" s="65"/>
      <c r="G35" s="46">
        <v>738909</v>
      </c>
      <c r="H35" s="46"/>
      <c r="I35" s="46"/>
      <c r="J35" s="46">
        <f>G35</f>
        <v>738909</v>
      </c>
      <c r="K35" s="46"/>
      <c r="L35" s="46"/>
    </row>
    <row r="36" spans="1:12" x14ac:dyDescent="0.3">
      <c r="A36" s="73"/>
      <c r="B36" s="36" t="s">
        <v>157</v>
      </c>
      <c r="C36" s="65"/>
      <c r="D36" s="65"/>
      <c r="E36" s="65"/>
      <c r="F36" s="65"/>
      <c r="G36" s="46">
        <v>377953</v>
      </c>
      <c r="H36" s="46"/>
      <c r="I36" s="46"/>
      <c r="J36" s="46">
        <f t="shared" ref="J36:J40" si="4">G36</f>
        <v>377953</v>
      </c>
      <c r="K36" s="46"/>
      <c r="L36" s="46"/>
    </row>
    <row r="37" spans="1:12" x14ac:dyDescent="0.3">
      <c r="A37" s="73"/>
      <c r="B37" s="36" t="s">
        <v>158</v>
      </c>
      <c r="C37" s="65"/>
      <c r="D37" s="65"/>
      <c r="E37" s="65"/>
      <c r="F37" s="65"/>
      <c r="G37" s="46">
        <v>692635</v>
      </c>
      <c r="H37" s="46"/>
      <c r="I37" s="46"/>
      <c r="J37" s="46">
        <f t="shared" si="4"/>
        <v>692635</v>
      </c>
      <c r="K37" s="46"/>
      <c r="L37" s="46"/>
    </row>
    <row r="38" spans="1:12" x14ac:dyDescent="0.3">
      <c r="A38" s="73"/>
      <c r="B38" s="36" t="s">
        <v>159</v>
      </c>
      <c r="C38" s="65"/>
      <c r="D38" s="65"/>
      <c r="E38" s="65"/>
      <c r="F38" s="65"/>
      <c r="G38" s="46">
        <v>1259709</v>
      </c>
      <c r="H38" s="46"/>
      <c r="I38" s="46"/>
      <c r="J38" s="46">
        <f t="shared" si="4"/>
        <v>1259709</v>
      </c>
      <c r="K38" s="46"/>
      <c r="L38" s="46"/>
    </row>
    <row r="39" spans="1:12" ht="124.2" x14ac:dyDescent="0.3">
      <c r="A39" s="59" t="s">
        <v>148</v>
      </c>
      <c r="B39" s="33" t="s">
        <v>161</v>
      </c>
      <c r="C39" s="47" t="s">
        <v>142</v>
      </c>
      <c r="D39" s="50" t="s">
        <v>139</v>
      </c>
      <c r="E39" s="51"/>
      <c r="F39" s="52"/>
      <c r="G39" s="65" t="s">
        <v>137</v>
      </c>
      <c r="H39" s="65"/>
      <c r="I39" s="65"/>
      <c r="J39" s="65" t="str">
        <f t="shared" si="4"/>
        <v>х</v>
      </c>
      <c r="K39" s="65"/>
      <c r="L39" s="65"/>
    </row>
    <row r="40" spans="1:12" x14ac:dyDescent="0.3">
      <c r="A40" s="60"/>
      <c r="B40" s="33" t="s">
        <v>138</v>
      </c>
      <c r="C40" s="48"/>
      <c r="D40" s="53"/>
      <c r="E40" s="54"/>
      <c r="F40" s="55"/>
      <c r="G40" s="65" t="s">
        <v>137</v>
      </c>
      <c r="H40" s="65"/>
      <c r="I40" s="65"/>
      <c r="J40" s="65" t="str">
        <f t="shared" si="4"/>
        <v>х</v>
      </c>
      <c r="K40" s="65"/>
      <c r="L40" s="65"/>
    </row>
    <row r="41" spans="1:12" x14ac:dyDescent="0.3">
      <c r="A41" s="60"/>
      <c r="B41" s="36" t="s">
        <v>162</v>
      </c>
      <c r="C41" s="48"/>
      <c r="D41" s="53"/>
      <c r="E41" s="54"/>
      <c r="F41" s="55"/>
      <c r="G41" s="46">
        <v>524783</v>
      </c>
      <c r="H41" s="46"/>
      <c r="I41" s="46"/>
      <c r="J41" s="46">
        <f>G41</f>
        <v>524783</v>
      </c>
      <c r="K41" s="46"/>
      <c r="L41" s="46"/>
    </row>
    <row r="42" spans="1:12" x14ac:dyDescent="0.3">
      <c r="A42" s="60"/>
      <c r="B42" s="36" t="s">
        <v>163</v>
      </c>
      <c r="C42" s="48"/>
      <c r="D42" s="53"/>
      <c r="E42" s="54"/>
      <c r="F42" s="55"/>
      <c r="G42" s="46">
        <v>419044</v>
      </c>
      <c r="H42" s="46"/>
      <c r="I42" s="46"/>
      <c r="J42" s="46">
        <f t="shared" ref="J42:J46" si="5">G42</f>
        <v>419044</v>
      </c>
      <c r="K42" s="46"/>
      <c r="L42" s="46"/>
    </row>
    <row r="43" spans="1:12" x14ac:dyDescent="0.3">
      <c r="A43" s="60"/>
      <c r="B43" s="36" t="s">
        <v>164</v>
      </c>
      <c r="C43" s="48"/>
      <c r="D43" s="53"/>
      <c r="E43" s="54"/>
      <c r="F43" s="55"/>
      <c r="G43" s="46">
        <v>1040984</v>
      </c>
      <c r="H43" s="46"/>
      <c r="I43" s="46"/>
      <c r="J43" s="46">
        <f t="shared" si="5"/>
        <v>1040984</v>
      </c>
      <c r="K43" s="46"/>
      <c r="L43" s="46"/>
    </row>
    <row r="44" spans="1:12" x14ac:dyDescent="0.3">
      <c r="A44" s="60"/>
      <c r="B44" s="36" t="s">
        <v>165</v>
      </c>
      <c r="C44" s="48"/>
      <c r="D44" s="53"/>
      <c r="E44" s="54"/>
      <c r="F44" s="55"/>
      <c r="G44" s="46">
        <v>787931</v>
      </c>
      <c r="H44" s="46"/>
      <c r="I44" s="46"/>
      <c r="J44" s="46">
        <f t="shared" si="5"/>
        <v>787931</v>
      </c>
      <c r="K44" s="46"/>
      <c r="L44" s="46"/>
    </row>
    <row r="45" spans="1:12" ht="27.6" x14ac:dyDescent="0.3">
      <c r="A45" s="60"/>
      <c r="B45" s="36" t="s">
        <v>166</v>
      </c>
      <c r="C45" s="48"/>
      <c r="D45" s="53"/>
      <c r="E45" s="54"/>
      <c r="F45" s="55"/>
      <c r="G45" s="62">
        <v>3167244</v>
      </c>
      <c r="H45" s="63"/>
      <c r="I45" s="64"/>
      <c r="J45" s="46">
        <f t="shared" si="5"/>
        <v>3167244</v>
      </c>
      <c r="K45" s="46"/>
      <c r="L45" s="46"/>
    </row>
    <row r="46" spans="1:12" ht="27.6" x14ac:dyDescent="0.3">
      <c r="A46" s="61"/>
      <c r="B46" s="36" t="s">
        <v>167</v>
      </c>
      <c r="C46" s="49"/>
      <c r="D46" s="56"/>
      <c r="E46" s="57"/>
      <c r="F46" s="58"/>
      <c r="G46" s="62">
        <v>4221514</v>
      </c>
      <c r="H46" s="63"/>
      <c r="I46" s="64"/>
      <c r="J46" s="46">
        <f t="shared" si="5"/>
        <v>4221514</v>
      </c>
      <c r="K46" s="46"/>
      <c r="L46" s="46"/>
    </row>
    <row r="47" spans="1:12" ht="96.6" x14ac:dyDescent="0.3">
      <c r="A47" s="73" t="s">
        <v>133</v>
      </c>
      <c r="B47" s="37" t="s">
        <v>179</v>
      </c>
      <c r="C47" s="65" t="s">
        <v>149</v>
      </c>
      <c r="D47" s="65" t="s">
        <v>140</v>
      </c>
      <c r="E47" s="65"/>
      <c r="F47" s="65"/>
      <c r="G47" s="65" t="s">
        <v>137</v>
      </c>
      <c r="H47" s="65"/>
      <c r="I47" s="65"/>
      <c r="J47" s="65" t="s">
        <v>137</v>
      </c>
      <c r="K47" s="65"/>
      <c r="L47" s="65"/>
    </row>
    <row r="48" spans="1:12" x14ac:dyDescent="0.3">
      <c r="A48" s="73"/>
      <c r="B48" s="37" t="s">
        <v>138</v>
      </c>
      <c r="C48" s="65"/>
      <c r="D48" s="65"/>
      <c r="E48" s="65"/>
      <c r="F48" s="65"/>
      <c r="G48" s="65" t="s">
        <v>137</v>
      </c>
      <c r="H48" s="65"/>
      <c r="I48" s="65"/>
      <c r="J48" s="65" t="s">
        <v>137</v>
      </c>
      <c r="K48" s="65"/>
      <c r="L48" s="65"/>
    </row>
    <row r="49" spans="1:12" x14ac:dyDescent="0.3">
      <c r="A49" s="73"/>
      <c r="B49" s="36" t="s">
        <v>180</v>
      </c>
      <c r="C49" s="65"/>
      <c r="D49" s="65"/>
      <c r="E49" s="65"/>
      <c r="F49" s="65"/>
      <c r="G49" s="75">
        <v>711</v>
      </c>
      <c r="H49" s="75"/>
      <c r="I49" s="75"/>
      <c r="J49" s="75">
        <f>G49</f>
        <v>711</v>
      </c>
      <c r="K49" s="75"/>
      <c r="L49" s="75"/>
    </row>
    <row r="50" spans="1:12" x14ac:dyDescent="0.3">
      <c r="A50" s="73"/>
      <c r="B50" s="36" t="s">
        <v>181</v>
      </c>
      <c r="C50" s="65"/>
      <c r="D50" s="65"/>
      <c r="E50" s="65"/>
      <c r="F50" s="65"/>
      <c r="G50" s="75">
        <v>474</v>
      </c>
      <c r="H50" s="75"/>
      <c r="I50" s="75"/>
      <c r="J50" s="75">
        <f t="shared" ref="J50:J81" si="6">G50</f>
        <v>474</v>
      </c>
      <c r="K50" s="75"/>
      <c r="L50" s="75"/>
    </row>
    <row r="51" spans="1:12" x14ac:dyDescent="0.3">
      <c r="A51" s="73"/>
      <c r="B51" s="36" t="s">
        <v>182</v>
      </c>
      <c r="C51" s="65"/>
      <c r="D51" s="65"/>
      <c r="E51" s="65"/>
      <c r="F51" s="65"/>
      <c r="G51" s="75">
        <v>332</v>
      </c>
      <c r="H51" s="75"/>
      <c r="I51" s="75"/>
      <c r="J51" s="75">
        <f t="shared" si="6"/>
        <v>332</v>
      </c>
      <c r="K51" s="75"/>
      <c r="L51" s="75"/>
    </row>
    <row r="52" spans="1:12" x14ac:dyDescent="0.3">
      <c r="A52" s="73"/>
      <c r="B52" s="36" t="s">
        <v>183</v>
      </c>
      <c r="C52" s="65"/>
      <c r="D52" s="65"/>
      <c r="E52" s="65"/>
      <c r="F52" s="65"/>
      <c r="G52" s="76">
        <v>1830</v>
      </c>
      <c r="H52" s="76"/>
      <c r="I52" s="76"/>
      <c r="J52" s="75">
        <f t="shared" si="6"/>
        <v>1830</v>
      </c>
      <c r="K52" s="75"/>
      <c r="L52" s="75"/>
    </row>
    <row r="53" spans="1:12" x14ac:dyDescent="0.3">
      <c r="A53" s="73"/>
      <c r="B53" s="36" t="s">
        <v>184</v>
      </c>
      <c r="C53" s="65"/>
      <c r="D53" s="65"/>
      <c r="E53" s="65"/>
      <c r="F53" s="65"/>
      <c r="G53" s="75">
        <v>1483</v>
      </c>
      <c r="H53" s="75"/>
      <c r="I53" s="75"/>
      <c r="J53" s="75">
        <f t="shared" si="6"/>
        <v>1483</v>
      </c>
      <c r="K53" s="75"/>
      <c r="L53" s="75"/>
    </row>
    <row r="54" spans="1:12" x14ac:dyDescent="0.3">
      <c r="A54" s="73"/>
      <c r="B54" s="36" t="s">
        <v>185</v>
      </c>
      <c r="C54" s="65"/>
      <c r="D54" s="65"/>
      <c r="E54" s="65"/>
      <c r="F54" s="65"/>
      <c r="G54" s="76">
        <v>1442</v>
      </c>
      <c r="H54" s="76"/>
      <c r="I54" s="76"/>
      <c r="J54" s="75">
        <f t="shared" si="6"/>
        <v>1442</v>
      </c>
      <c r="K54" s="75"/>
      <c r="L54" s="75"/>
    </row>
    <row r="55" spans="1:12" x14ac:dyDescent="0.3">
      <c r="A55" s="73"/>
      <c r="B55" s="36" t="s">
        <v>186</v>
      </c>
      <c r="C55" s="65"/>
      <c r="D55" s="65"/>
      <c r="E55" s="65"/>
      <c r="F55" s="65"/>
      <c r="G55" s="76">
        <v>1407</v>
      </c>
      <c r="H55" s="76"/>
      <c r="I55" s="76"/>
      <c r="J55" s="75">
        <f t="shared" si="6"/>
        <v>1407</v>
      </c>
      <c r="K55" s="75"/>
      <c r="L55" s="75"/>
    </row>
    <row r="56" spans="1:12" x14ac:dyDescent="0.3">
      <c r="A56" s="73"/>
      <c r="B56" s="36" t="s">
        <v>187</v>
      </c>
      <c r="C56" s="65"/>
      <c r="D56" s="65"/>
      <c r="E56" s="65"/>
      <c r="F56" s="65"/>
      <c r="G56" s="75">
        <v>989</v>
      </c>
      <c r="H56" s="75"/>
      <c r="I56" s="75"/>
      <c r="J56" s="75">
        <f t="shared" si="6"/>
        <v>989</v>
      </c>
      <c r="K56" s="75"/>
      <c r="L56" s="75"/>
    </row>
    <row r="57" spans="1:12" x14ac:dyDescent="0.3">
      <c r="A57" s="73"/>
      <c r="B57" s="36" t="s">
        <v>188</v>
      </c>
      <c r="C57" s="65"/>
      <c r="D57" s="65"/>
      <c r="E57" s="65"/>
      <c r="F57" s="65"/>
      <c r="G57" s="75">
        <v>1964</v>
      </c>
      <c r="H57" s="75"/>
      <c r="I57" s="75"/>
      <c r="J57" s="75">
        <f t="shared" si="6"/>
        <v>1964</v>
      </c>
      <c r="K57" s="75"/>
      <c r="L57" s="75"/>
    </row>
    <row r="58" spans="1:12" x14ac:dyDescent="0.3">
      <c r="A58" s="73"/>
      <c r="B58" s="36" t="s">
        <v>189</v>
      </c>
      <c r="C58" s="65"/>
      <c r="D58" s="65"/>
      <c r="E58" s="65"/>
      <c r="F58" s="65"/>
      <c r="G58" s="75">
        <v>1271</v>
      </c>
      <c r="H58" s="75"/>
      <c r="I58" s="75"/>
      <c r="J58" s="75">
        <f t="shared" si="6"/>
        <v>1271</v>
      </c>
      <c r="K58" s="75"/>
      <c r="L58" s="75"/>
    </row>
    <row r="59" spans="1:12" x14ac:dyDescent="0.3">
      <c r="A59" s="73"/>
      <c r="B59" s="36" t="s">
        <v>190</v>
      </c>
      <c r="C59" s="65"/>
      <c r="D59" s="65"/>
      <c r="E59" s="65"/>
      <c r="F59" s="65"/>
      <c r="G59" s="75">
        <v>1206</v>
      </c>
      <c r="H59" s="75"/>
      <c r="I59" s="75"/>
      <c r="J59" s="75">
        <f t="shared" si="6"/>
        <v>1206</v>
      </c>
      <c r="K59" s="75"/>
      <c r="L59" s="75"/>
    </row>
    <row r="60" spans="1:12" x14ac:dyDescent="0.3">
      <c r="A60" s="73"/>
      <c r="B60" s="36" t="s">
        <v>191</v>
      </c>
      <c r="C60" s="65"/>
      <c r="D60" s="65"/>
      <c r="E60" s="65"/>
      <c r="F60" s="65"/>
      <c r="G60" s="75">
        <v>653</v>
      </c>
      <c r="H60" s="75"/>
      <c r="I60" s="75"/>
      <c r="J60" s="75">
        <f t="shared" si="6"/>
        <v>653</v>
      </c>
      <c r="K60" s="75"/>
      <c r="L60" s="75"/>
    </row>
    <row r="61" spans="1:12" x14ac:dyDescent="0.3">
      <c r="A61" s="73"/>
      <c r="B61" s="36" t="s">
        <v>192</v>
      </c>
      <c r="C61" s="65"/>
      <c r="D61" s="65"/>
      <c r="E61" s="65"/>
      <c r="F61" s="65"/>
      <c r="G61" s="75">
        <v>421</v>
      </c>
      <c r="H61" s="75"/>
      <c r="I61" s="75"/>
      <c r="J61" s="75">
        <f t="shared" si="6"/>
        <v>421</v>
      </c>
      <c r="K61" s="75"/>
      <c r="L61" s="75"/>
    </row>
    <row r="62" spans="1:12" x14ac:dyDescent="0.3">
      <c r="A62" s="73"/>
      <c r="B62" s="36" t="s">
        <v>193</v>
      </c>
      <c r="C62" s="65"/>
      <c r="D62" s="65"/>
      <c r="E62" s="65"/>
      <c r="F62" s="65"/>
      <c r="G62" s="76">
        <v>299</v>
      </c>
      <c r="H62" s="76"/>
      <c r="I62" s="76"/>
      <c r="J62" s="75">
        <f t="shared" si="6"/>
        <v>299</v>
      </c>
      <c r="K62" s="75"/>
      <c r="L62" s="75"/>
    </row>
    <row r="63" spans="1:12" x14ac:dyDescent="0.3">
      <c r="A63" s="73"/>
      <c r="B63" s="36" t="s">
        <v>194</v>
      </c>
      <c r="C63" s="65"/>
      <c r="D63" s="65"/>
      <c r="E63" s="65"/>
      <c r="F63" s="65"/>
      <c r="G63" s="75">
        <v>385</v>
      </c>
      <c r="H63" s="75"/>
      <c r="I63" s="75"/>
      <c r="J63" s="75">
        <f t="shared" si="6"/>
        <v>385</v>
      </c>
      <c r="K63" s="75"/>
      <c r="L63" s="75"/>
    </row>
    <row r="64" spans="1:12" x14ac:dyDescent="0.3">
      <c r="A64" s="73"/>
      <c r="B64" s="36" t="s">
        <v>195</v>
      </c>
      <c r="C64" s="65"/>
      <c r="D64" s="65"/>
      <c r="E64" s="65"/>
      <c r="F64" s="65"/>
      <c r="G64" s="75">
        <v>1393</v>
      </c>
      <c r="H64" s="75"/>
      <c r="I64" s="75"/>
      <c r="J64" s="75">
        <f t="shared" si="6"/>
        <v>1393</v>
      </c>
      <c r="K64" s="75"/>
      <c r="L64" s="75"/>
    </row>
    <row r="65" spans="1:12" x14ac:dyDescent="0.3">
      <c r="A65" s="73"/>
      <c r="B65" s="36" t="s">
        <v>196</v>
      </c>
      <c r="C65" s="65"/>
      <c r="D65" s="65"/>
      <c r="E65" s="65"/>
      <c r="F65" s="65"/>
      <c r="G65" s="75">
        <v>907</v>
      </c>
      <c r="H65" s="75"/>
      <c r="I65" s="75"/>
      <c r="J65" s="75">
        <f t="shared" si="6"/>
        <v>907</v>
      </c>
      <c r="K65" s="75"/>
      <c r="L65" s="75"/>
    </row>
    <row r="66" spans="1:12" x14ac:dyDescent="0.3">
      <c r="A66" s="73"/>
      <c r="B66" s="36" t="s">
        <v>197</v>
      </c>
      <c r="C66" s="65"/>
      <c r="D66" s="65"/>
      <c r="E66" s="65"/>
      <c r="F66" s="65"/>
      <c r="G66" s="75">
        <v>595</v>
      </c>
      <c r="H66" s="75"/>
      <c r="I66" s="75"/>
      <c r="J66" s="75">
        <f t="shared" si="6"/>
        <v>595</v>
      </c>
      <c r="K66" s="75"/>
      <c r="L66" s="75"/>
    </row>
    <row r="67" spans="1:12" x14ac:dyDescent="0.3">
      <c r="A67" s="73"/>
      <c r="B67" s="36" t="s">
        <v>198</v>
      </c>
      <c r="C67" s="65"/>
      <c r="D67" s="65"/>
      <c r="E67" s="65"/>
      <c r="F67" s="65"/>
      <c r="G67" s="76">
        <v>452</v>
      </c>
      <c r="H67" s="76"/>
      <c r="I67" s="76"/>
      <c r="J67" s="75">
        <f t="shared" si="6"/>
        <v>452</v>
      </c>
      <c r="K67" s="75"/>
      <c r="L67" s="75"/>
    </row>
    <row r="68" spans="1:12" x14ac:dyDescent="0.3">
      <c r="A68" s="73"/>
      <c r="B68" s="36" t="s">
        <v>199</v>
      </c>
      <c r="C68" s="65"/>
      <c r="D68" s="65"/>
      <c r="E68" s="65"/>
      <c r="F68" s="65"/>
      <c r="G68" s="76">
        <v>333</v>
      </c>
      <c r="H68" s="76"/>
      <c r="I68" s="76"/>
      <c r="J68" s="75">
        <f t="shared" si="6"/>
        <v>333</v>
      </c>
      <c r="K68" s="75"/>
      <c r="L68" s="75"/>
    </row>
    <row r="69" spans="1:12" x14ac:dyDescent="0.3">
      <c r="A69" s="73"/>
      <c r="B69" s="36" t="s">
        <v>200</v>
      </c>
      <c r="C69" s="65"/>
      <c r="D69" s="65"/>
      <c r="E69" s="65"/>
      <c r="F69" s="65"/>
      <c r="G69" s="76">
        <v>226</v>
      </c>
      <c r="H69" s="76"/>
      <c r="I69" s="76"/>
      <c r="J69" s="75">
        <f t="shared" si="6"/>
        <v>226</v>
      </c>
      <c r="K69" s="75"/>
      <c r="L69" s="75"/>
    </row>
    <row r="70" spans="1:12" x14ac:dyDescent="0.3">
      <c r="A70" s="73"/>
      <c r="B70" s="36" t="s">
        <v>201</v>
      </c>
      <c r="C70" s="65"/>
      <c r="D70" s="65"/>
      <c r="E70" s="65"/>
      <c r="F70" s="65"/>
      <c r="G70" s="75">
        <v>327</v>
      </c>
      <c r="H70" s="75"/>
      <c r="I70" s="75"/>
      <c r="J70" s="75">
        <f t="shared" si="6"/>
        <v>327</v>
      </c>
      <c r="K70" s="75"/>
      <c r="L70" s="75"/>
    </row>
    <row r="71" spans="1:12" x14ac:dyDescent="0.3">
      <c r="A71" s="73"/>
      <c r="B71" s="36" t="s">
        <v>202</v>
      </c>
      <c r="C71" s="65"/>
      <c r="D71" s="65"/>
      <c r="E71" s="65"/>
      <c r="F71" s="65"/>
      <c r="G71" s="75">
        <v>2779</v>
      </c>
      <c r="H71" s="75"/>
      <c r="I71" s="75"/>
      <c r="J71" s="75">
        <f t="shared" si="6"/>
        <v>2779</v>
      </c>
      <c r="K71" s="75"/>
      <c r="L71" s="75"/>
    </row>
    <row r="72" spans="1:12" x14ac:dyDescent="0.3">
      <c r="A72" s="73"/>
      <c r="B72" s="36" t="s">
        <v>203</v>
      </c>
      <c r="C72" s="65"/>
      <c r="D72" s="65"/>
      <c r="E72" s="65"/>
      <c r="F72" s="65"/>
      <c r="G72" s="75">
        <v>1742</v>
      </c>
      <c r="H72" s="75"/>
      <c r="I72" s="75"/>
      <c r="J72" s="75">
        <f t="shared" si="6"/>
        <v>1742</v>
      </c>
      <c r="K72" s="75"/>
      <c r="L72" s="75"/>
    </row>
    <row r="73" spans="1:12" x14ac:dyDescent="0.3">
      <c r="A73" s="73"/>
      <c r="B73" s="36" t="s">
        <v>204</v>
      </c>
      <c r="C73" s="65"/>
      <c r="D73" s="65"/>
      <c r="E73" s="65"/>
      <c r="F73" s="65"/>
      <c r="G73" s="75">
        <v>1240</v>
      </c>
      <c r="H73" s="75"/>
      <c r="I73" s="75"/>
      <c r="J73" s="75">
        <f t="shared" si="6"/>
        <v>1240</v>
      </c>
      <c r="K73" s="75"/>
      <c r="L73" s="75"/>
    </row>
    <row r="74" spans="1:12" x14ac:dyDescent="0.3">
      <c r="A74" s="73"/>
      <c r="B74" s="36" t="s">
        <v>205</v>
      </c>
      <c r="C74" s="65"/>
      <c r="D74" s="65"/>
      <c r="E74" s="65"/>
      <c r="F74" s="65"/>
      <c r="G74" s="75">
        <v>741</v>
      </c>
      <c r="H74" s="75"/>
      <c r="I74" s="75"/>
      <c r="J74" s="75">
        <f t="shared" si="6"/>
        <v>741</v>
      </c>
      <c r="K74" s="75"/>
      <c r="L74" s="75"/>
    </row>
    <row r="75" spans="1:12" x14ac:dyDescent="0.3">
      <c r="A75" s="73"/>
      <c r="B75" s="36" t="s">
        <v>206</v>
      </c>
      <c r="C75" s="65"/>
      <c r="D75" s="65"/>
      <c r="E75" s="65"/>
      <c r="F75" s="65"/>
      <c r="G75" s="75">
        <v>616</v>
      </c>
      <c r="H75" s="75"/>
      <c r="I75" s="75"/>
      <c r="J75" s="75">
        <f t="shared" si="6"/>
        <v>616</v>
      </c>
      <c r="K75" s="75"/>
      <c r="L75" s="75"/>
    </row>
    <row r="76" spans="1:12" x14ac:dyDescent="0.3">
      <c r="A76" s="73"/>
      <c r="B76" s="36" t="s">
        <v>207</v>
      </c>
      <c r="C76" s="65"/>
      <c r="D76" s="65"/>
      <c r="E76" s="65"/>
      <c r="F76" s="65"/>
      <c r="G76" s="75">
        <v>2263</v>
      </c>
      <c r="H76" s="75"/>
      <c r="I76" s="75"/>
      <c r="J76" s="75">
        <f t="shared" si="6"/>
        <v>2263</v>
      </c>
      <c r="K76" s="75"/>
      <c r="L76" s="75"/>
    </row>
    <row r="77" spans="1:12" x14ac:dyDescent="0.3">
      <c r="A77" s="73"/>
      <c r="B77" s="36" t="s">
        <v>208</v>
      </c>
      <c r="C77" s="65"/>
      <c r="D77" s="65"/>
      <c r="E77" s="65"/>
      <c r="F77" s="65"/>
      <c r="G77" s="75">
        <v>1444</v>
      </c>
      <c r="H77" s="75"/>
      <c r="I77" s="75"/>
      <c r="J77" s="75">
        <f t="shared" si="6"/>
        <v>1444</v>
      </c>
      <c r="K77" s="75"/>
      <c r="L77" s="75"/>
    </row>
    <row r="78" spans="1:12" x14ac:dyDescent="0.3">
      <c r="A78" s="73"/>
      <c r="B78" s="36" t="s">
        <v>209</v>
      </c>
      <c r="C78" s="65"/>
      <c r="D78" s="65"/>
      <c r="E78" s="65"/>
      <c r="F78" s="65"/>
      <c r="G78" s="75">
        <v>990</v>
      </c>
      <c r="H78" s="75"/>
      <c r="I78" s="75"/>
      <c r="J78" s="75">
        <f t="shared" si="6"/>
        <v>990</v>
      </c>
      <c r="K78" s="75"/>
      <c r="L78" s="75"/>
    </row>
    <row r="79" spans="1:12" x14ac:dyDescent="0.3">
      <c r="A79" s="73"/>
      <c r="B79" s="36" t="s">
        <v>210</v>
      </c>
      <c r="C79" s="65"/>
      <c r="D79" s="65"/>
      <c r="E79" s="65"/>
      <c r="F79" s="65"/>
      <c r="G79" s="75">
        <v>854</v>
      </c>
      <c r="H79" s="75"/>
      <c r="I79" s="75"/>
      <c r="J79" s="75">
        <f t="shared" si="6"/>
        <v>854</v>
      </c>
      <c r="K79" s="75"/>
      <c r="L79" s="75"/>
    </row>
    <row r="80" spans="1:12" x14ac:dyDescent="0.3">
      <c r="A80" s="73"/>
      <c r="B80" s="36" t="s">
        <v>211</v>
      </c>
      <c r="C80" s="65"/>
      <c r="D80" s="65"/>
      <c r="E80" s="65"/>
      <c r="F80" s="65"/>
      <c r="G80" s="76">
        <v>760</v>
      </c>
      <c r="H80" s="76"/>
      <c r="I80" s="76"/>
      <c r="J80" s="75">
        <f t="shared" si="6"/>
        <v>760</v>
      </c>
      <c r="K80" s="75"/>
      <c r="L80" s="75"/>
    </row>
    <row r="81" spans="1:12" x14ac:dyDescent="0.3">
      <c r="A81" s="73"/>
      <c r="B81" s="36" t="s">
        <v>212</v>
      </c>
      <c r="C81" s="65"/>
      <c r="D81" s="65"/>
      <c r="E81" s="65"/>
      <c r="F81" s="65"/>
      <c r="G81" s="76">
        <v>602</v>
      </c>
      <c r="H81" s="76"/>
      <c r="I81" s="76"/>
      <c r="J81" s="75">
        <f t="shared" si="6"/>
        <v>602</v>
      </c>
      <c r="K81" s="75"/>
      <c r="L81" s="75"/>
    </row>
  </sheetData>
  <mergeCells count="172">
    <mergeCell ref="G80:I80"/>
    <mergeCell ref="J80:L80"/>
    <mergeCell ref="G81:I81"/>
    <mergeCell ref="J81:L81"/>
    <mergeCell ref="G77:I77"/>
    <mergeCell ref="J77:L77"/>
    <mergeCell ref="G78:I78"/>
    <mergeCell ref="J78:L78"/>
    <mergeCell ref="G79:I79"/>
    <mergeCell ref="J79:L79"/>
    <mergeCell ref="G74:I74"/>
    <mergeCell ref="J74:L74"/>
    <mergeCell ref="G75:I75"/>
    <mergeCell ref="J75:L75"/>
    <mergeCell ref="G76:I76"/>
    <mergeCell ref="J76:L76"/>
    <mergeCell ref="G71:I71"/>
    <mergeCell ref="J71:L71"/>
    <mergeCell ref="G72:I72"/>
    <mergeCell ref="J72:L72"/>
    <mergeCell ref="G73:I73"/>
    <mergeCell ref="J73:L73"/>
    <mergeCell ref="G68:I68"/>
    <mergeCell ref="J68:L68"/>
    <mergeCell ref="G69:I69"/>
    <mergeCell ref="J69:L69"/>
    <mergeCell ref="G70:I70"/>
    <mergeCell ref="J70:L70"/>
    <mergeCell ref="G65:I65"/>
    <mergeCell ref="J65:L65"/>
    <mergeCell ref="G66:I66"/>
    <mergeCell ref="J66:L66"/>
    <mergeCell ref="G67:I67"/>
    <mergeCell ref="J67:L67"/>
    <mergeCell ref="J54:L54"/>
    <mergeCell ref="G55:I55"/>
    <mergeCell ref="J55:L55"/>
    <mergeCell ref="G62:I62"/>
    <mergeCell ref="J62:L62"/>
    <mergeCell ref="G63:I63"/>
    <mergeCell ref="J63:L63"/>
    <mergeCell ref="G64:I64"/>
    <mergeCell ref="J64:L64"/>
    <mergeCell ref="G59:I59"/>
    <mergeCell ref="J59:L59"/>
    <mergeCell ref="G60:I60"/>
    <mergeCell ref="J60:L60"/>
    <mergeCell ref="G61:I61"/>
    <mergeCell ref="J61:L61"/>
    <mergeCell ref="J49:L49"/>
    <mergeCell ref="G50:I50"/>
    <mergeCell ref="J50:L50"/>
    <mergeCell ref="G51:I51"/>
    <mergeCell ref="J51:L51"/>
    <mergeCell ref="G52:I52"/>
    <mergeCell ref="J52:L52"/>
    <mergeCell ref="A47:A81"/>
    <mergeCell ref="C47:C81"/>
    <mergeCell ref="D47:F81"/>
    <mergeCell ref="G47:I47"/>
    <mergeCell ref="J47:L47"/>
    <mergeCell ref="G48:I48"/>
    <mergeCell ref="J48:L48"/>
    <mergeCell ref="G49:I49"/>
    <mergeCell ref="G53:I53"/>
    <mergeCell ref="J53:L53"/>
    <mergeCell ref="G56:I56"/>
    <mergeCell ref="J56:L56"/>
    <mergeCell ref="G57:I57"/>
    <mergeCell ref="J57:L57"/>
    <mergeCell ref="G58:I58"/>
    <mergeCell ref="J58:L58"/>
    <mergeCell ref="G54:I54"/>
    <mergeCell ref="A26:A32"/>
    <mergeCell ref="C26:C32"/>
    <mergeCell ref="D26:F32"/>
    <mergeCell ref="G26:I26"/>
    <mergeCell ref="J26:L26"/>
    <mergeCell ref="G27:I27"/>
    <mergeCell ref="J27:L27"/>
    <mergeCell ref="G28:I28"/>
    <mergeCell ref="J28:L28"/>
    <mergeCell ref="G29:I29"/>
    <mergeCell ref="J29:L29"/>
    <mergeCell ref="G30:I30"/>
    <mergeCell ref="J30:L30"/>
    <mergeCell ref="G31:I31"/>
    <mergeCell ref="J31:L31"/>
    <mergeCell ref="G32:I32"/>
    <mergeCell ref="J32:L32"/>
    <mergeCell ref="A33:A38"/>
    <mergeCell ref="C33:C38"/>
    <mergeCell ref="D33:F38"/>
    <mergeCell ref="G33:I33"/>
    <mergeCell ref="J33:L33"/>
    <mergeCell ref="G34:I34"/>
    <mergeCell ref="J34:L34"/>
    <mergeCell ref="G35:I35"/>
    <mergeCell ref="J35:L35"/>
    <mergeCell ref="G36:I36"/>
    <mergeCell ref="J36:L36"/>
    <mergeCell ref="G37:I37"/>
    <mergeCell ref="J37:L37"/>
    <mergeCell ref="G38:I38"/>
    <mergeCell ref="J38:L38"/>
    <mergeCell ref="A19:A25"/>
    <mergeCell ref="C19:C25"/>
    <mergeCell ref="D19:F25"/>
    <mergeCell ref="G19:I19"/>
    <mergeCell ref="J19:L19"/>
    <mergeCell ref="G20:I20"/>
    <mergeCell ref="J20:L20"/>
    <mergeCell ref="J15:L15"/>
    <mergeCell ref="D16:F16"/>
    <mergeCell ref="G16:I16"/>
    <mergeCell ref="J16:L16"/>
    <mergeCell ref="D17:F17"/>
    <mergeCell ref="G17:I17"/>
    <mergeCell ref="J17:L17"/>
    <mergeCell ref="G22:I22"/>
    <mergeCell ref="J22:L22"/>
    <mergeCell ref="G23:I23"/>
    <mergeCell ref="J23:L23"/>
    <mergeCell ref="G21:I21"/>
    <mergeCell ref="J21:L21"/>
    <mergeCell ref="G24:I24"/>
    <mergeCell ref="J24:L24"/>
    <mergeCell ref="G25:I25"/>
    <mergeCell ref="J25:L25"/>
    <mergeCell ref="M12:N12"/>
    <mergeCell ref="G13:I13"/>
    <mergeCell ref="J13:L13"/>
    <mergeCell ref="C14:C18"/>
    <mergeCell ref="D14:F14"/>
    <mergeCell ref="G14:I14"/>
    <mergeCell ref="J14:L14"/>
    <mergeCell ref="D15:F15"/>
    <mergeCell ref="G15:I15"/>
    <mergeCell ref="D18:F18"/>
    <mergeCell ref="G18:I18"/>
    <mergeCell ref="J18:L18"/>
    <mergeCell ref="B8:L8"/>
    <mergeCell ref="B9:L9"/>
    <mergeCell ref="A12:B13"/>
    <mergeCell ref="C12:C13"/>
    <mergeCell ref="D12:F13"/>
    <mergeCell ref="G12:L12"/>
    <mergeCell ref="B2:L2"/>
    <mergeCell ref="B3:L3"/>
    <mergeCell ref="B4:L4"/>
    <mergeCell ref="B5:L5"/>
    <mergeCell ref="B6:L6"/>
    <mergeCell ref="B7:L7"/>
    <mergeCell ref="G42:I42"/>
    <mergeCell ref="J42:L42"/>
    <mergeCell ref="G43:I43"/>
    <mergeCell ref="J43:L43"/>
    <mergeCell ref="G44:I44"/>
    <mergeCell ref="J44:L44"/>
    <mergeCell ref="C39:C46"/>
    <mergeCell ref="D39:F46"/>
    <mergeCell ref="A39:A46"/>
    <mergeCell ref="G45:I45"/>
    <mergeCell ref="G46:I46"/>
    <mergeCell ref="J45:L45"/>
    <mergeCell ref="J46:L46"/>
    <mergeCell ref="G39:I39"/>
    <mergeCell ref="J39:L39"/>
    <mergeCell ref="G40:I40"/>
    <mergeCell ref="J40:L40"/>
    <mergeCell ref="G41:I41"/>
    <mergeCell ref="J41:L41"/>
  </mergeCells>
  <pageMargins left="0.70866141732283472" right="0.51181102362204722" top="0.55118110236220474" bottom="0.15748031496062992" header="0.31496062992125984" footer="0.31496062992125984"/>
  <pageSetup paperSize="9" scale="71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zoomScale="80" zoomScaleNormal="80" workbookViewId="0">
      <selection activeCell="I26" sqref="I26"/>
    </sheetView>
  </sheetViews>
  <sheetFormatPr defaultRowHeight="14.4" x14ac:dyDescent="0.3"/>
  <cols>
    <col min="3" max="3" width="45.44140625" customWidth="1"/>
    <col min="4" max="4" width="19.109375" customWidth="1"/>
    <col min="5" max="5" width="17" customWidth="1"/>
    <col min="6" max="6" width="17.77734375" customWidth="1"/>
  </cols>
  <sheetData>
    <row r="1" spans="1:6" x14ac:dyDescent="0.3">
      <c r="F1" t="s">
        <v>59</v>
      </c>
    </row>
    <row r="5" spans="1:6" x14ac:dyDescent="0.3">
      <c r="A5" s="4"/>
      <c r="B5" s="78" t="s">
        <v>37</v>
      </c>
      <c r="C5" s="78"/>
      <c r="D5" s="78"/>
      <c r="E5" s="78"/>
      <c r="F5" s="78"/>
    </row>
    <row r="6" spans="1:6" x14ac:dyDescent="0.3">
      <c r="A6" s="4"/>
      <c r="B6" s="78" t="s">
        <v>38</v>
      </c>
      <c r="C6" s="78"/>
      <c r="D6" s="78"/>
      <c r="E6" s="78"/>
      <c r="F6" s="78"/>
    </row>
    <row r="7" spans="1:6" x14ac:dyDescent="0.3">
      <c r="A7" s="4"/>
      <c r="B7" s="80" t="s">
        <v>153</v>
      </c>
      <c r="C7" s="81"/>
      <c r="D7" s="81"/>
      <c r="E7" s="81"/>
      <c r="F7" s="81"/>
    </row>
    <row r="8" spans="1:6" x14ac:dyDescent="0.3">
      <c r="C8" s="1"/>
    </row>
    <row r="9" spans="1:6" ht="72" x14ac:dyDescent="0.3">
      <c r="B9" s="77" t="s">
        <v>39</v>
      </c>
      <c r="C9" s="77"/>
      <c r="D9" s="11" t="s">
        <v>40</v>
      </c>
      <c r="E9" s="11" t="s">
        <v>41</v>
      </c>
      <c r="F9" s="11" t="s">
        <v>42</v>
      </c>
    </row>
    <row r="10" spans="1:6" ht="28.8" x14ac:dyDescent="0.3">
      <c r="B10" s="77" t="s">
        <v>43</v>
      </c>
      <c r="C10" s="12" t="s">
        <v>44</v>
      </c>
      <c r="D10" s="25">
        <v>182990355.96625882</v>
      </c>
      <c r="E10" s="25">
        <v>422747.18</v>
      </c>
      <c r="F10" s="25">
        <v>432.86002751398325</v>
      </c>
    </row>
    <row r="11" spans="1:6" x14ac:dyDescent="0.3">
      <c r="B11" s="77"/>
      <c r="C11" s="13" t="s">
        <v>30</v>
      </c>
      <c r="D11" s="12"/>
      <c r="E11" s="12"/>
      <c r="F11" s="12"/>
    </row>
    <row r="12" spans="1:6" x14ac:dyDescent="0.3">
      <c r="B12" s="77"/>
      <c r="C12" s="13" t="s">
        <v>31</v>
      </c>
      <c r="D12" s="12"/>
      <c r="E12" s="12"/>
      <c r="F12" s="12"/>
    </row>
    <row r="13" spans="1:6" ht="43.2" x14ac:dyDescent="0.3">
      <c r="B13" s="11" t="s">
        <v>45</v>
      </c>
      <c r="C13" s="12" t="s">
        <v>46</v>
      </c>
      <c r="D13" s="25"/>
      <c r="E13" s="25"/>
      <c r="F13" s="25"/>
    </row>
    <row r="14" spans="1:6" ht="43.2" x14ac:dyDescent="0.3">
      <c r="B14" s="77" t="s">
        <v>47</v>
      </c>
      <c r="C14" s="12" t="s">
        <v>48</v>
      </c>
      <c r="D14" s="25"/>
      <c r="E14" s="25"/>
      <c r="F14" s="25"/>
    </row>
    <row r="15" spans="1:6" x14ac:dyDescent="0.3">
      <c r="B15" s="77"/>
      <c r="C15" s="13" t="s">
        <v>49</v>
      </c>
      <c r="D15" s="25"/>
      <c r="E15" s="25"/>
      <c r="F15" s="25"/>
    </row>
    <row r="16" spans="1:6" x14ac:dyDescent="0.3">
      <c r="B16" s="77"/>
      <c r="C16" s="44" t="s">
        <v>219</v>
      </c>
      <c r="D16" s="25">
        <v>2609734942.2900081</v>
      </c>
      <c r="E16" s="25">
        <v>169098.872</v>
      </c>
      <c r="F16" s="25">
        <v>15433.189538307553</v>
      </c>
    </row>
    <row r="17" spans="2:6" x14ac:dyDescent="0.3">
      <c r="B17" s="77"/>
      <c r="C17" s="13" t="s">
        <v>50</v>
      </c>
      <c r="D17" s="25"/>
      <c r="E17" s="25"/>
      <c r="F17" s="25"/>
    </row>
    <row r="18" spans="2:6" ht="57.6" x14ac:dyDescent="0.3">
      <c r="B18" s="79"/>
      <c r="C18" s="13" t="s">
        <v>51</v>
      </c>
      <c r="D18" s="25">
        <v>911218560.78922784</v>
      </c>
      <c r="E18" s="25">
        <v>169098.872</v>
      </c>
      <c r="F18" s="25">
        <v>5388.6732064612934</v>
      </c>
    </row>
    <row r="19" spans="2:6" ht="28.8" x14ac:dyDescent="0.3">
      <c r="B19" s="79"/>
      <c r="C19" s="13" t="s">
        <v>52</v>
      </c>
      <c r="D19" s="38"/>
      <c r="E19" s="38"/>
      <c r="F19" s="38"/>
    </row>
    <row r="20" spans="2:6" ht="28.8" x14ac:dyDescent="0.3">
      <c r="B20" s="77" t="s">
        <v>53</v>
      </c>
      <c r="C20" s="12" t="s">
        <v>54</v>
      </c>
      <c r="D20" s="38">
        <v>101227335.76136546</v>
      </c>
      <c r="E20" s="38">
        <v>422747.18</v>
      </c>
      <c r="F20" s="38">
        <v>239.45123835330008</v>
      </c>
    </row>
    <row r="21" spans="2:6" x14ac:dyDescent="0.3">
      <c r="B21" s="77"/>
      <c r="C21" s="13" t="s">
        <v>30</v>
      </c>
      <c r="D21" s="12"/>
      <c r="E21" s="12"/>
      <c r="F21" s="12"/>
    </row>
    <row r="22" spans="2:6" x14ac:dyDescent="0.3">
      <c r="B22" s="77"/>
      <c r="C22" s="13" t="s">
        <v>31</v>
      </c>
      <c r="D22" s="12"/>
      <c r="E22" s="12"/>
      <c r="F22" s="12"/>
    </row>
    <row r="23" spans="2:6" ht="57.6" x14ac:dyDescent="0.3">
      <c r="B23" s="77" t="s">
        <v>55</v>
      </c>
      <c r="C23" s="12" t="s">
        <v>56</v>
      </c>
      <c r="D23" s="25">
        <v>40097397.695755593</v>
      </c>
      <c r="E23" s="25">
        <v>422747.18</v>
      </c>
      <c r="F23" s="25">
        <v>94.849592363349643</v>
      </c>
    </row>
    <row r="24" spans="2:6" x14ac:dyDescent="0.3">
      <c r="B24" s="77"/>
      <c r="C24" s="13" t="s">
        <v>30</v>
      </c>
      <c r="D24" s="12"/>
      <c r="E24" s="12"/>
      <c r="F24" s="12"/>
    </row>
    <row r="25" spans="2:6" x14ac:dyDescent="0.3">
      <c r="B25" s="77"/>
      <c r="C25" s="13" t="s">
        <v>31</v>
      </c>
      <c r="D25" s="12"/>
      <c r="E25" s="12"/>
      <c r="F25" s="12"/>
    </row>
    <row r="26" spans="2:6" ht="115.2" x14ac:dyDescent="0.3">
      <c r="B26" s="77" t="s">
        <v>57</v>
      </c>
      <c r="C26" s="12" t="s">
        <v>58</v>
      </c>
      <c r="D26" s="25">
        <v>86563274.980841994</v>
      </c>
      <c r="E26" s="25">
        <v>422747.18</v>
      </c>
      <c r="F26" s="25">
        <v>204.76369583551568</v>
      </c>
    </row>
    <row r="27" spans="2:6" x14ac:dyDescent="0.3">
      <c r="B27" s="77"/>
      <c r="C27" s="13" t="s">
        <v>30</v>
      </c>
      <c r="D27" s="12"/>
      <c r="E27" s="12"/>
      <c r="F27" s="12"/>
    </row>
    <row r="28" spans="2:6" x14ac:dyDescent="0.3">
      <c r="B28" s="77"/>
      <c r="C28" s="13" t="s">
        <v>31</v>
      </c>
      <c r="D28" s="12"/>
      <c r="E28" s="12"/>
      <c r="F28" s="12"/>
    </row>
  </sheetData>
  <mergeCells count="10">
    <mergeCell ref="B26:B28"/>
    <mergeCell ref="B5:F5"/>
    <mergeCell ref="B6:F6"/>
    <mergeCell ref="B9:C9"/>
    <mergeCell ref="B10:B12"/>
    <mergeCell ref="B14:B17"/>
    <mergeCell ref="B18:B19"/>
    <mergeCell ref="B20:B22"/>
    <mergeCell ref="B23:B25"/>
    <mergeCell ref="B7:F7"/>
  </mergeCells>
  <hyperlinks>
    <hyperlink ref="D9" location="P243" display="P24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6"/>
  <sheetViews>
    <sheetView topLeftCell="A19" zoomScale="80" zoomScaleNormal="80" workbookViewId="0">
      <selection activeCell="J34" sqref="J34"/>
    </sheetView>
  </sheetViews>
  <sheetFormatPr defaultRowHeight="14.4" x14ac:dyDescent="0.3"/>
  <cols>
    <col min="4" max="4" width="35.88671875" customWidth="1"/>
    <col min="5" max="6" width="17.77734375" customWidth="1"/>
  </cols>
  <sheetData>
    <row r="2" spans="3:6" x14ac:dyDescent="0.3">
      <c r="F2" t="s">
        <v>88</v>
      </c>
    </row>
    <row r="4" spans="3:6" x14ac:dyDescent="0.3">
      <c r="C4" s="10"/>
    </row>
    <row r="5" spans="3:6" x14ac:dyDescent="0.3">
      <c r="C5" s="78" t="s">
        <v>60</v>
      </c>
      <c r="D5" s="78"/>
      <c r="E5" s="78"/>
      <c r="F5" s="78"/>
    </row>
    <row r="6" spans="3:6" x14ac:dyDescent="0.3">
      <c r="C6" s="78" t="s">
        <v>61</v>
      </c>
      <c r="D6" s="78"/>
      <c r="E6" s="78"/>
      <c r="F6" s="78"/>
    </row>
    <row r="7" spans="3:6" x14ac:dyDescent="0.3">
      <c r="C7" s="78" t="s">
        <v>62</v>
      </c>
      <c r="D7" s="78"/>
      <c r="E7" s="78"/>
      <c r="F7" s="78"/>
    </row>
    <row r="8" spans="3:6" x14ac:dyDescent="0.3">
      <c r="C8" s="82" t="s">
        <v>153</v>
      </c>
      <c r="D8" s="82"/>
      <c r="E8" s="82"/>
      <c r="F8" s="82"/>
    </row>
    <row r="10" spans="3:6" ht="57.6" x14ac:dyDescent="0.3">
      <c r="C10" s="12"/>
      <c r="D10" s="11" t="s">
        <v>63</v>
      </c>
      <c r="E10" s="26" t="s">
        <v>134</v>
      </c>
      <c r="F10" s="26" t="s">
        <v>135</v>
      </c>
    </row>
    <row r="11" spans="3:6" ht="43.2" x14ac:dyDescent="0.3">
      <c r="C11" s="11" t="s">
        <v>43</v>
      </c>
      <c r="D11" s="12" t="s">
        <v>64</v>
      </c>
      <c r="E11" s="27">
        <v>177394.79871821366</v>
      </c>
      <c r="F11" s="27">
        <v>431286.2825201237</v>
      </c>
    </row>
    <row r="12" spans="3:6" x14ac:dyDescent="0.3">
      <c r="C12" s="12"/>
      <c r="D12" s="12" t="s">
        <v>65</v>
      </c>
      <c r="E12" s="12"/>
      <c r="F12" s="12"/>
    </row>
    <row r="13" spans="3:6" x14ac:dyDescent="0.3">
      <c r="C13" s="12"/>
      <c r="D13" s="13" t="s">
        <v>66</v>
      </c>
      <c r="E13" s="27">
        <v>1744.1043543538651</v>
      </c>
      <c r="F13" s="27">
        <v>21598.934231322899</v>
      </c>
    </row>
    <row r="14" spans="3:6" x14ac:dyDescent="0.3">
      <c r="C14" s="12"/>
      <c r="D14" s="13" t="s">
        <v>67</v>
      </c>
      <c r="E14" s="27">
        <v>1846.9726815992049</v>
      </c>
      <c r="F14" s="27">
        <v>4887.7333979822461</v>
      </c>
    </row>
    <row r="15" spans="3:6" x14ac:dyDescent="0.3">
      <c r="C15" s="12"/>
      <c r="D15" s="13" t="s">
        <v>68</v>
      </c>
      <c r="E15" s="27">
        <v>97965.04660008839</v>
      </c>
      <c r="F15" s="27">
        <v>214221.11081013683</v>
      </c>
    </row>
    <row r="16" spans="3:6" x14ac:dyDescent="0.3">
      <c r="C16" s="12"/>
      <c r="D16" s="13" t="s">
        <v>69</v>
      </c>
      <c r="E16" s="27">
        <v>28431.690504258862</v>
      </c>
      <c r="F16" s="27">
        <v>65123.217686281583</v>
      </c>
    </row>
    <row r="17" spans="3:6" x14ac:dyDescent="0.3">
      <c r="C17" s="12"/>
      <c r="D17" s="13" t="s">
        <v>70</v>
      </c>
      <c r="E17" s="27">
        <v>47406.984577913332</v>
      </c>
      <c r="F17" s="27">
        <v>125455.28639440013</v>
      </c>
    </row>
    <row r="18" spans="3:6" x14ac:dyDescent="0.3">
      <c r="C18" s="12"/>
      <c r="D18" s="13" t="s">
        <v>71</v>
      </c>
      <c r="E18" s="12"/>
      <c r="F18" s="12"/>
    </row>
    <row r="19" spans="3:6" ht="28.8" x14ac:dyDescent="0.3">
      <c r="C19" s="12"/>
      <c r="D19" s="15" t="s">
        <v>72</v>
      </c>
      <c r="E19" s="27">
        <v>0</v>
      </c>
      <c r="F19" s="27">
        <v>0</v>
      </c>
    </row>
    <row r="20" spans="3:6" ht="43.2" x14ac:dyDescent="0.3">
      <c r="C20" s="12"/>
      <c r="D20" s="15" t="s">
        <v>73</v>
      </c>
      <c r="E20" s="27">
        <v>2718.8067015442662</v>
      </c>
      <c r="F20" s="27">
        <v>7194.9100548091074</v>
      </c>
    </row>
    <row r="21" spans="3:6" ht="43.2" x14ac:dyDescent="0.3">
      <c r="C21" s="12"/>
      <c r="D21" s="15" t="s">
        <v>74</v>
      </c>
      <c r="E21" s="27">
        <v>44688.177876369067</v>
      </c>
      <c r="F21" s="27">
        <v>118260.37633959102</v>
      </c>
    </row>
    <row r="22" spans="3:6" x14ac:dyDescent="0.3">
      <c r="C22" s="12"/>
      <c r="D22" s="15" t="s">
        <v>65</v>
      </c>
      <c r="E22" s="12"/>
      <c r="F22" s="12"/>
    </row>
    <row r="23" spans="3:6" x14ac:dyDescent="0.3">
      <c r="C23" s="12"/>
      <c r="D23" s="16" t="s">
        <v>75</v>
      </c>
      <c r="E23" s="27">
        <v>2185.2601876635035</v>
      </c>
      <c r="F23" s="27">
        <v>5782.9600345121071</v>
      </c>
    </row>
    <row r="24" spans="3:6" ht="28.8" x14ac:dyDescent="0.3">
      <c r="C24" s="12"/>
      <c r="D24" s="16" t="s">
        <v>76</v>
      </c>
      <c r="E24" s="27">
        <v>2847.6036038691823</v>
      </c>
      <c r="F24" s="27">
        <v>7535.7515449523589</v>
      </c>
    </row>
    <row r="25" spans="3:6" ht="57.6" x14ac:dyDescent="0.3">
      <c r="C25" s="12"/>
      <c r="D25" s="16" t="s">
        <v>77</v>
      </c>
      <c r="E25" s="27">
        <v>8788.3816073075759</v>
      </c>
      <c r="F25" s="27">
        <v>23257.120543362471</v>
      </c>
    </row>
    <row r="26" spans="3:6" x14ac:dyDescent="0.3">
      <c r="C26" s="12"/>
      <c r="D26" s="16" t="s">
        <v>78</v>
      </c>
      <c r="E26" s="27">
        <v>14314.716258867698</v>
      </c>
      <c r="F26" s="27">
        <v>37881.72799639163</v>
      </c>
    </row>
    <row r="27" spans="3:6" ht="43.2" x14ac:dyDescent="0.3">
      <c r="C27" s="12"/>
      <c r="D27" s="16" t="s">
        <v>79</v>
      </c>
      <c r="E27" s="27">
        <v>16552.216218661106</v>
      </c>
      <c r="F27" s="27">
        <v>43802.816220372442</v>
      </c>
    </row>
    <row r="28" spans="3:6" x14ac:dyDescent="0.3">
      <c r="C28" s="12"/>
      <c r="D28" s="13" t="s">
        <v>80</v>
      </c>
      <c r="E28" s="27">
        <v>0</v>
      </c>
      <c r="F28" s="27">
        <v>0</v>
      </c>
    </row>
    <row r="29" spans="3:6" x14ac:dyDescent="0.3">
      <c r="C29" s="12"/>
      <c r="D29" s="13" t="s">
        <v>65</v>
      </c>
      <c r="E29" s="12"/>
      <c r="F29" s="12"/>
    </row>
    <row r="30" spans="3:6" x14ac:dyDescent="0.3">
      <c r="C30" s="12"/>
      <c r="D30" s="15" t="s">
        <v>81</v>
      </c>
      <c r="E30" s="12">
        <v>0</v>
      </c>
      <c r="F30" s="14">
        <v>0</v>
      </c>
    </row>
    <row r="31" spans="3:6" x14ac:dyDescent="0.3">
      <c r="C31" s="12"/>
      <c r="D31" s="15" t="s">
        <v>82</v>
      </c>
      <c r="E31" s="14">
        <v>0</v>
      </c>
      <c r="F31" s="14">
        <v>0</v>
      </c>
    </row>
    <row r="32" spans="3:6" x14ac:dyDescent="0.3">
      <c r="C32" s="12"/>
      <c r="D32" s="15" t="s">
        <v>83</v>
      </c>
      <c r="E32" s="14">
        <v>0</v>
      </c>
      <c r="F32" s="14">
        <v>0</v>
      </c>
    </row>
    <row r="33" spans="3:6" ht="43.2" x14ac:dyDescent="0.3">
      <c r="C33" s="12"/>
      <c r="D33" s="15" t="s">
        <v>84</v>
      </c>
      <c r="E33" s="14">
        <v>0</v>
      </c>
      <c r="F33" s="14">
        <v>0</v>
      </c>
    </row>
    <row r="34" spans="3:6" ht="100.8" x14ac:dyDescent="0.3">
      <c r="C34" s="11" t="s">
        <v>45</v>
      </c>
      <c r="D34" s="12" t="s">
        <v>85</v>
      </c>
      <c r="E34" s="25">
        <v>2564530.1014569635</v>
      </c>
      <c r="F34" s="25">
        <v>3520953.503079236</v>
      </c>
    </row>
    <row r="35" spans="3:6" ht="28.8" x14ac:dyDescent="0.3">
      <c r="C35" s="11" t="s">
        <v>47</v>
      </c>
      <c r="D35" s="12" t="s">
        <v>86</v>
      </c>
      <c r="E35" s="25">
        <v>1547255.6697513985</v>
      </c>
      <c r="F35" s="25">
        <f>'[1]6. Расчет НВВ'!$D$29</f>
        <v>1700369.4334901432</v>
      </c>
    </row>
    <row r="36" spans="3:6" ht="28.8" x14ac:dyDescent="0.3">
      <c r="C36" s="12"/>
      <c r="D36" s="12" t="s">
        <v>87</v>
      </c>
      <c r="E36" s="25">
        <f>'[1]6. Расчет НВВ'!$C$30</f>
        <v>2677842.8169393307</v>
      </c>
      <c r="F36" s="25">
        <f>'[1]6. Расчет НВВ'!$D$30</f>
        <v>3931822.52107336</v>
      </c>
    </row>
  </sheetData>
  <mergeCells count="4">
    <mergeCell ref="C5:F5"/>
    <mergeCell ref="C6:F6"/>
    <mergeCell ref="C7:F7"/>
    <mergeCell ref="C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9" sqref="D9"/>
    </sheetView>
  </sheetViews>
  <sheetFormatPr defaultRowHeight="14.4" x14ac:dyDescent="0.3"/>
  <cols>
    <col min="3" max="3" width="35.44140625" customWidth="1"/>
    <col min="4" max="5" width="17.5546875" customWidth="1"/>
  </cols>
  <sheetData>
    <row r="1" spans="2:5" x14ac:dyDescent="0.3">
      <c r="E1" t="s">
        <v>96</v>
      </c>
    </row>
    <row r="4" spans="2:5" x14ac:dyDescent="0.3">
      <c r="B4" s="78" t="s">
        <v>89</v>
      </c>
      <c r="C4" s="78"/>
      <c r="D4" s="78"/>
      <c r="E4" s="78"/>
    </row>
    <row r="5" spans="2:5" x14ac:dyDescent="0.3">
      <c r="B5" s="78" t="s">
        <v>90</v>
      </c>
      <c r="C5" s="78"/>
      <c r="D5" s="78"/>
      <c r="E5" s="78"/>
    </row>
    <row r="6" spans="2:5" x14ac:dyDescent="0.3">
      <c r="B6" s="80" t="s">
        <v>154</v>
      </c>
      <c r="C6" s="78"/>
      <c r="D6" s="78"/>
      <c r="E6" s="78"/>
    </row>
    <row r="7" spans="2:5" x14ac:dyDescent="0.3">
      <c r="C7" s="10"/>
    </row>
    <row r="8" spans="2:5" ht="86.4" x14ac:dyDescent="0.3">
      <c r="B8" s="77" t="s">
        <v>39</v>
      </c>
      <c r="C8" s="77"/>
      <c r="D8" s="11" t="s">
        <v>91</v>
      </c>
      <c r="E8" s="11" t="s">
        <v>92</v>
      </c>
    </row>
    <row r="9" spans="2:5" ht="43.2" x14ac:dyDescent="0.3">
      <c r="B9" s="11" t="s">
        <v>43</v>
      </c>
      <c r="C9" s="12" t="s">
        <v>93</v>
      </c>
      <c r="D9" s="27">
        <v>0</v>
      </c>
      <c r="E9" s="27">
        <v>0</v>
      </c>
    </row>
    <row r="10" spans="2:5" ht="72" x14ac:dyDescent="0.3">
      <c r="B10" s="11" t="s">
        <v>45</v>
      </c>
      <c r="C10" s="12" t="s">
        <v>94</v>
      </c>
      <c r="D10" s="27">
        <v>0</v>
      </c>
      <c r="E10" s="27">
        <v>0</v>
      </c>
    </row>
    <row r="11" spans="2:5" ht="43.2" x14ac:dyDescent="0.3">
      <c r="B11" s="11" t="s">
        <v>47</v>
      </c>
      <c r="C11" s="12" t="s">
        <v>95</v>
      </c>
      <c r="D11" s="27">
        <v>0</v>
      </c>
      <c r="E11" s="27">
        <v>0</v>
      </c>
    </row>
  </sheetData>
  <mergeCells count="4">
    <mergeCell ref="B8:C8"/>
    <mergeCell ref="B4:E4"/>
    <mergeCell ref="B5:E5"/>
    <mergeCell ref="B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topLeftCell="A3" workbookViewId="0">
      <selection activeCell="I17" sqref="I17"/>
    </sheetView>
  </sheetViews>
  <sheetFormatPr defaultRowHeight="14.4" x14ac:dyDescent="0.3"/>
  <cols>
    <col min="3" max="3" width="35.88671875" customWidth="1"/>
    <col min="4" max="6" width="26.6640625" customWidth="1"/>
  </cols>
  <sheetData>
    <row r="3" spans="2:6" x14ac:dyDescent="0.3">
      <c r="F3" t="s">
        <v>107</v>
      </c>
    </row>
    <row r="5" spans="2:6" x14ac:dyDescent="0.3">
      <c r="B5" s="78" t="s">
        <v>89</v>
      </c>
      <c r="C5" s="78"/>
      <c r="D5" s="78"/>
      <c r="E5" s="78"/>
      <c r="F5" s="78"/>
    </row>
    <row r="6" spans="2:6" x14ac:dyDescent="0.3">
      <c r="B6" s="78" t="s">
        <v>97</v>
      </c>
      <c r="C6" s="78"/>
      <c r="D6" s="78"/>
      <c r="E6" s="78"/>
      <c r="F6" s="78"/>
    </row>
    <row r="7" spans="2:6" x14ac:dyDescent="0.3">
      <c r="B7" s="78" t="s">
        <v>98</v>
      </c>
      <c r="C7" s="78"/>
      <c r="D7" s="78"/>
      <c r="E7" s="78"/>
      <c r="F7" s="78"/>
    </row>
    <row r="8" spans="2:6" x14ac:dyDescent="0.3">
      <c r="B8" s="80" t="s">
        <v>155</v>
      </c>
      <c r="C8" s="78"/>
      <c r="D8" s="78"/>
      <c r="E8" s="78"/>
      <c r="F8" s="78"/>
    </row>
    <row r="11" spans="2:6" ht="100.8" x14ac:dyDescent="0.3">
      <c r="B11" s="77" t="s">
        <v>39</v>
      </c>
      <c r="C11" s="77"/>
      <c r="D11" s="11" t="s">
        <v>99</v>
      </c>
      <c r="E11" s="11" t="s">
        <v>100</v>
      </c>
      <c r="F11" s="11" t="s">
        <v>101</v>
      </c>
    </row>
    <row r="12" spans="2:6" ht="28.8" x14ac:dyDescent="0.3">
      <c r="B12" s="11" t="s">
        <v>43</v>
      </c>
      <c r="C12" s="12" t="s">
        <v>102</v>
      </c>
      <c r="D12" s="12">
        <f>D13+D14+D15</f>
        <v>0</v>
      </c>
      <c r="E12" s="28">
        <f t="shared" ref="E12:F12" si="0">E13+E14+E15</f>
        <v>0</v>
      </c>
      <c r="F12" s="28">
        <f t="shared" si="0"/>
        <v>0</v>
      </c>
    </row>
    <row r="13" spans="2:6" x14ac:dyDescent="0.3">
      <c r="B13" s="12"/>
      <c r="C13" s="43" t="s">
        <v>217</v>
      </c>
      <c r="D13" s="12">
        <v>0</v>
      </c>
      <c r="E13" s="12">
        <v>0</v>
      </c>
      <c r="F13" s="12">
        <v>0</v>
      </c>
    </row>
    <row r="14" spans="2:6" x14ac:dyDescent="0.3">
      <c r="B14" s="12"/>
      <c r="C14" s="13" t="s">
        <v>104</v>
      </c>
      <c r="D14" s="12">
        <v>0</v>
      </c>
      <c r="E14" s="12">
        <v>0</v>
      </c>
      <c r="F14" s="12">
        <v>0</v>
      </c>
    </row>
    <row r="15" spans="2:6" x14ac:dyDescent="0.3">
      <c r="B15" s="12"/>
      <c r="C15" s="13" t="s">
        <v>105</v>
      </c>
      <c r="D15" s="12">
        <v>0</v>
      </c>
      <c r="E15" s="12">
        <v>0</v>
      </c>
      <c r="F15" s="12">
        <v>0</v>
      </c>
    </row>
    <row r="16" spans="2:6" ht="28.8" x14ac:dyDescent="0.3">
      <c r="B16" s="11" t="s">
        <v>45</v>
      </c>
      <c r="C16" s="12" t="s">
        <v>106</v>
      </c>
      <c r="D16" s="27">
        <f>D17+D18+D19</f>
        <v>4076562.6074007205</v>
      </c>
      <c r="E16" s="27">
        <f t="shared" ref="E16:F16" si="1">E17+E18+E19</f>
        <v>1272.0467000000001</v>
      </c>
      <c r="F16" s="27">
        <f t="shared" si="1"/>
        <v>205377</v>
      </c>
    </row>
    <row r="17" spans="2:6" x14ac:dyDescent="0.3">
      <c r="B17" s="12"/>
      <c r="C17" s="43" t="s">
        <v>217</v>
      </c>
      <c r="D17" s="27">
        <v>3600470.8142769206</v>
      </c>
      <c r="E17" s="27">
        <v>1207.1367</v>
      </c>
      <c r="F17" s="27">
        <v>205377</v>
      </c>
    </row>
    <row r="18" spans="2:6" x14ac:dyDescent="0.3">
      <c r="B18" s="12"/>
      <c r="C18" s="43" t="s">
        <v>105</v>
      </c>
      <c r="D18" s="27">
        <v>0</v>
      </c>
      <c r="E18" s="27">
        <v>0</v>
      </c>
      <c r="F18" s="27">
        <v>0</v>
      </c>
    </row>
    <row r="19" spans="2:6" x14ac:dyDescent="0.3">
      <c r="B19" s="12"/>
      <c r="C19" s="43" t="s">
        <v>218</v>
      </c>
      <c r="D19" s="27">
        <v>476091.79312380002</v>
      </c>
      <c r="E19" s="27">
        <v>64.91</v>
      </c>
      <c r="F19" s="27">
        <v>0</v>
      </c>
    </row>
  </sheetData>
  <mergeCells count="5">
    <mergeCell ref="B11:C11"/>
    <mergeCell ref="B5:F5"/>
    <mergeCell ref="B6:F6"/>
    <mergeCell ref="B7:F7"/>
    <mergeCell ref="B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abSelected="1" workbookViewId="0">
      <selection activeCell="C24" sqref="C24"/>
    </sheetView>
  </sheetViews>
  <sheetFormatPr defaultRowHeight="14.4" x14ac:dyDescent="0.3"/>
  <cols>
    <col min="3" max="3" width="28.88671875" customWidth="1"/>
    <col min="4" max="4" width="10.6640625" bestFit="1" customWidth="1"/>
    <col min="5" max="5" width="9.33203125" bestFit="1" customWidth="1"/>
    <col min="6" max="6" width="13.33203125" customWidth="1"/>
    <col min="7" max="7" width="9.33203125" bestFit="1" customWidth="1"/>
    <col min="8" max="8" width="11.33203125" customWidth="1"/>
    <col min="9" max="9" width="12.88671875" customWidth="1"/>
    <col min="10" max="10" width="13.6640625" customWidth="1"/>
    <col min="11" max="11" width="13" customWidth="1"/>
    <col min="12" max="12" width="12.6640625" customWidth="1"/>
    <col min="14" max="14" width="10.44140625" bestFit="1" customWidth="1"/>
  </cols>
  <sheetData>
    <row r="2" spans="2:12" x14ac:dyDescent="0.3">
      <c r="L2" s="3" t="s">
        <v>121</v>
      </c>
    </row>
    <row r="4" spans="2:12" x14ac:dyDescent="0.3">
      <c r="C4" s="39"/>
    </row>
    <row r="5" spans="2:12" x14ac:dyDescent="0.3">
      <c r="B5" s="85" t="s">
        <v>117</v>
      </c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2" x14ac:dyDescent="0.3">
      <c r="B6" s="85" t="s">
        <v>118</v>
      </c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2:12" x14ac:dyDescent="0.3">
      <c r="B7" s="85" t="s">
        <v>216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10" spans="2:12" ht="28.95" customHeight="1" x14ac:dyDescent="0.3">
      <c r="B10" s="86" t="s">
        <v>108</v>
      </c>
      <c r="C10" s="86"/>
      <c r="D10" s="86" t="s">
        <v>109</v>
      </c>
      <c r="E10" s="86"/>
      <c r="F10" s="86"/>
      <c r="G10" s="86" t="s">
        <v>110</v>
      </c>
      <c r="H10" s="86"/>
      <c r="I10" s="86"/>
      <c r="J10" s="86" t="s">
        <v>119</v>
      </c>
      <c r="K10" s="86"/>
      <c r="L10" s="86"/>
    </row>
    <row r="11" spans="2:12" x14ac:dyDescent="0.3">
      <c r="B11" s="86"/>
      <c r="C11" s="86"/>
      <c r="D11" s="40" t="s">
        <v>103</v>
      </c>
      <c r="E11" s="40" t="s">
        <v>104</v>
      </c>
      <c r="F11" s="40" t="s">
        <v>111</v>
      </c>
      <c r="G11" s="40" t="s">
        <v>103</v>
      </c>
      <c r="H11" s="40" t="s">
        <v>104</v>
      </c>
      <c r="I11" s="40" t="s">
        <v>111</v>
      </c>
      <c r="J11" s="40" t="s">
        <v>103</v>
      </c>
      <c r="K11" s="40" t="s">
        <v>104</v>
      </c>
      <c r="L11" s="40" t="s">
        <v>111</v>
      </c>
    </row>
    <row r="12" spans="2:12" x14ac:dyDescent="0.3">
      <c r="B12" s="40" t="s">
        <v>43</v>
      </c>
      <c r="C12" s="41" t="s">
        <v>113</v>
      </c>
      <c r="D12" s="42">
        <v>1489</v>
      </c>
      <c r="E12" s="42">
        <v>11</v>
      </c>
      <c r="F12" s="42">
        <v>0</v>
      </c>
      <c r="G12" s="42">
        <v>16846.738000000008</v>
      </c>
      <c r="H12" s="42">
        <v>160</v>
      </c>
      <c r="I12" s="42">
        <v>0</v>
      </c>
      <c r="J12" s="42">
        <v>1725.2066271186145</v>
      </c>
      <c r="K12" s="42">
        <v>10.161016949152545</v>
      </c>
      <c r="L12" s="42">
        <v>0</v>
      </c>
    </row>
    <row r="13" spans="2:12" ht="28.8" x14ac:dyDescent="0.3">
      <c r="B13" s="41"/>
      <c r="C13" s="43" t="s">
        <v>213</v>
      </c>
      <c r="D13" s="42">
        <v>1194</v>
      </c>
      <c r="E13" s="42">
        <v>10</v>
      </c>
      <c r="F13" s="42">
        <v>0</v>
      </c>
      <c r="G13" s="42">
        <v>14724.558000000008</v>
      </c>
      <c r="H13" s="42">
        <v>150</v>
      </c>
      <c r="I13" s="42">
        <v>0</v>
      </c>
      <c r="J13" s="42">
        <v>556.52542372881499</v>
      </c>
      <c r="K13" s="42">
        <v>4.6610169491525442</v>
      </c>
      <c r="L13" s="42">
        <v>0</v>
      </c>
    </row>
    <row r="14" spans="2:12" x14ac:dyDescent="0.3">
      <c r="B14" s="40" t="s">
        <v>45</v>
      </c>
      <c r="C14" s="41" t="s">
        <v>114</v>
      </c>
      <c r="D14" s="42">
        <v>22</v>
      </c>
      <c r="E14" s="42">
        <v>2</v>
      </c>
      <c r="F14" s="42">
        <v>0</v>
      </c>
      <c r="G14" s="42">
        <v>815.95999999999992</v>
      </c>
      <c r="H14" s="42">
        <v>149</v>
      </c>
      <c r="I14" s="42">
        <v>0</v>
      </c>
      <c r="J14" s="42">
        <v>448.77800000000002</v>
      </c>
      <c r="K14" s="42">
        <v>81.95</v>
      </c>
      <c r="L14" s="42">
        <v>0</v>
      </c>
    </row>
    <row r="15" spans="2:12" ht="28.8" x14ac:dyDescent="0.3">
      <c r="B15" s="41"/>
      <c r="C15" s="43" t="s">
        <v>214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2:12" x14ac:dyDescent="0.3">
      <c r="B16" s="40" t="s">
        <v>47</v>
      </c>
      <c r="C16" s="41" t="s">
        <v>115</v>
      </c>
      <c r="D16" s="42">
        <v>1</v>
      </c>
      <c r="E16" s="42">
        <v>1</v>
      </c>
      <c r="F16" s="42">
        <v>0</v>
      </c>
      <c r="G16" s="42">
        <v>236</v>
      </c>
      <c r="H16" s="42">
        <v>130</v>
      </c>
      <c r="I16" s="42">
        <v>0</v>
      </c>
      <c r="J16" s="42">
        <v>3747.9160000000002</v>
      </c>
      <c r="K16" s="42">
        <v>71.5</v>
      </c>
      <c r="L16" s="42">
        <v>0</v>
      </c>
    </row>
    <row r="17" spans="2:12" ht="28.8" x14ac:dyDescent="0.3">
      <c r="B17" s="41"/>
      <c r="C17" s="43" t="s">
        <v>215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x14ac:dyDescent="0.3">
      <c r="B18" s="40" t="s">
        <v>53</v>
      </c>
      <c r="C18" s="41" t="s">
        <v>116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ht="28.8" x14ac:dyDescent="0.3">
      <c r="B19" s="41"/>
      <c r="C19" s="43" t="s">
        <v>215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</row>
    <row r="20" spans="2:12" x14ac:dyDescent="0.3">
      <c r="B20" s="40" t="s">
        <v>55</v>
      </c>
      <c r="C20" s="41" t="s">
        <v>120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</row>
    <row r="21" spans="2:12" ht="28.8" x14ac:dyDescent="0.3">
      <c r="B21" s="41"/>
      <c r="C21" s="43" t="s">
        <v>215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</row>
    <row r="22" spans="2:12" x14ac:dyDescent="0.3">
      <c r="B22" s="40" t="s">
        <v>57</v>
      </c>
      <c r="C22" s="41" t="s">
        <v>112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</row>
    <row r="25" spans="2:12" x14ac:dyDescent="0.3">
      <c r="B25" s="83" t="s">
        <v>122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2" ht="48" customHeight="1" x14ac:dyDescent="0.3">
      <c r="B26" s="84" t="s">
        <v>123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</row>
  </sheetData>
  <mergeCells count="9">
    <mergeCell ref="B25:L25"/>
    <mergeCell ref="B26:L26"/>
    <mergeCell ref="B5:L5"/>
    <mergeCell ref="B6:L6"/>
    <mergeCell ref="B7:L7"/>
    <mergeCell ref="B10:C11"/>
    <mergeCell ref="D10:F10"/>
    <mergeCell ref="G10:I10"/>
    <mergeCell ref="J10:L10"/>
  </mergeCells>
  <hyperlinks>
    <hyperlink ref="C13" location="P668" display="P668"/>
    <hyperlink ref="C15" location="P669" display="P66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4"/>
  <sheetViews>
    <sheetView workbookViewId="0">
      <selection activeCell="E17" sqref="E17"/>
    </sheetView>
  </sheetViews>
  <sheetFormatPr defaultRowHeight="14.4" x14ac:dyDescent="0.3"/>
  <cols>
    <col min="2" max="2" width="25.44140625" customWidth="1"/>
    <col min="3" max="3" width="25" customWidth="1"/>
    <col min="4" max="4" width="13.5546875" customWidth="1"/>
  </cols>
  <sheetData>
    <row r="5" spans="2:6" ht="15.6" x14ac:dyDescent="0.3">
      <c r="B5" s="18"/>
      <c r="C5" s="4"/>
      <c r="D5" s="4"/>
    </row>
    <row r="6" spans="2:6" ht="16.8" x14ac:dyDescent="0.3">
      <c r="B6" s="87" t="s">
        <v>124</v>
      </c>
      <c r="C6" s="87"/>
      <c r="D6" s="87"/>
      <c r="E6" s="87"/>
      <c r="F6" s="87"/>
    </row>
    <row r="7" spans="2:6" ht="16.8" x14ac:dyDescent="0.3">
      <c r="B7" s="19" t="s">
        <v>125</v>
      </c>
      <c r="C7" s="4"/>
      <c r="D7" s="4"/>
    </row>
    <row r="8" spans="2:6" ht="17.399999999999999" thickBot="1" x14ac:dyDescent="0.35">
      <c r="B8" s="20" t="s">
        <v>126</v>
      </c>
      <c r="C8" s="24">
        <v>2016</v>
      </c>
      <c r="D8" s="23" t="s">
        <v>127</v>
      </c>
    </row>
    <row r="9" spans="2:6" ht="26.4" x14ac:dyDescent="0.3">
      <c r="B9" s="21"/>
      <c r="C9" s="17" t="s">
        <v>128</v>
      </c>
      <c r="D9" s="21"/>
    </row>
    <row r="10" spans="2:6" ht="15.6" x14ac:dyDescent="0.3">
      <c r="B10" s="18"/>
      <c r="C10" s="4"/>
      <c r="D10" s="4"/>
    </row>
    <row r="11" spans="2:6" x14ac:dyDescent="0.3">
      <c r="B11" s="88" t="s">
        <v>11</v>
      </c>
      <c r="C11" s="88"/>
      <c r="D11" s="88"/>
      <c r="E11" s="88"/>
    </row>
    <row r="12" spans="2:6" ht="15.6" x14ac:dyDescent="0.3">
      <c r="B12" s="89" t="s">
        <v>12</v>
      </c>
      <c r="C12" s="89"/>
      <c r="D12" s="89"/>
    </row>
    <row r="13" spans="2:6" x14ac:dyDescent="0.3">
      <c r="B13" s="22"/>
      <c r="C13" s="4"/>
      <c r="D13" s="4"/>
    </row>
    <row r="14" spans="2:6" ht="15.6" x14ac:dyDescent="0.3">
      <c r="B14" s="18"/>
      <c r="C14" s="4"/>
      <c r="D14" s="4"/>
    </row>
  </sheetData>
  <mergeCells count="3">
    <mergeCell ref="B6:F6"/>
    <mergeCell ref="B11:E11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</vt:lpstr>
      <vt:lpstr>3 </vt:lpstr>
      <vt:lpstr>4</vt:lpstr>
      <vt:lpstr>5</vt:lpstr>
      <vt:lpstr>6</vt:lpstr>
      <vt:lpstr>7</vt:lpstr>
      <vt:lpstr>8 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2015-10-30T08:07:10Z</dcterms:modified>
</cp:coreProperties>
</file>